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270" windowWidth="11640" windowHeight="11640" activeTab="0"/>
  </bookViews>
  <sheets>
    <sheet name="Loi binômiale" sheetId="1" r:id="rId1"/>
  </sheets>
  <definedNames>
    <definedName name="_xlfn.BINOM.DIST" hidden="1">#NAME?</definedName>
    <definedName name="_xlfn.POISSON.DIST" hidden="1">#NAME?</definedName>
  </definedNames>
  <calcPr fullCalcOnLoad="1"/>
</workbook>
</file>

<file path=xl/comments1.xml><?xml version="1.0" encoding="utf-8"?>
<comments xmlns="http://schemas.openxmlformats.org/spreadsheetml/2006/main">
  <authors>
    <author>kahan?</author>
  </authors>
  <commentList>
    <comment ref="D32" authorId="0">
      <text>
        <r>
          <rPr>
            <sz val="8"/>
            <rFont val="Tahoma"/>
            <family val="2"/>
          </rPr>
          <t xml:space="preserve">n peut varier ici de 2 à 31.
</t>
        </r>
      </text>
    </comment>
    <comment ref="E35" authorId="0">
      <text>
        <r>
          <rPr>
            <b/>
            <i/>
            <sz val="11"/>
            <rFont val="Tahoma"/>
            <family val="2"/>
          </rPr>
          <t>On  peut utiliser la fonction intégrée d'Excel:loi binomiale avec la valeur vrai pour cumulatif.</t>
        </r>
        <r>
          <rPr>
            <sz val="8"/>
            <rFont val="Tahoma"/>
            <family val="2"/>
          </rPr>
          <t xml:space="preserve">
;;;
</t>
        </r>
      </text>
    </comment>
    <comment ref="F69" authorId="0">
      <text>
        <r>
          <rPr>
            <sz val="8"/>
            <rFont val="Tahoma"/>
            <family val="2"/>
          </rPr>
          <t xml:space="preserve">On a calculé l'espérance de X ;ce n'est pas un scoop…
voir formule ci-dessous
</t>
        </r>
      </text>
    </comment>
    <comment ref="K32" authorId="0">
      <text>
        <r>
          <rPr>
            <sz val="8"/>
            <rFont val="Tahoma"/>
            <family val="2"/>
          </rPr>
          <t xml:space="preserve">n peut varier ici de 2 à 31.
</t>
        </r>
      </text>
    </comment>
    <comment ref="L35" authorId="0">
      <text>
        <r>
          <rPr>
            <b/>
            <i/>
            <sz val="11"/>
            <rFont val="Tahoma"/>
            <family val="2"/>
          </rPr>
          <t>On  peut utiliser la fonction intégrée d'Excel:loi binomiale avec la valeur vrai pour cumulatif.</t>
        </r>
        <r>
          <rPr>
            <sz val="8"/>
            <rFont val="Tahoma"/>
            <family val="2"/>
          </rPr>
          <t xml:space="preserve">
;;;
</t>
        </r>
      </text>
    </comment>
    <comment ref="P35" authorId="0">
      <text>
        <r>
          <rPr>
            <b/>
            <i/>
            <sz val="11"/>
            <rFont val="Tahoma"/>
            <family val="2"/>
          </rPr>
          <t>On  peut utiliser la fonction intégrée d'Excel:loi binomiale avec la valeur vrai pour cumulatif.</t>
        </r>
        <r>
          <rPr>
            <sz val="8"/>
            <rFont val="Tahoma"/>
            <family val="2"/>
          </rPr>
          <t xml:space="preserve">
;;;
</t>
        </r>
      </text>
    </comment>
  </commentList>
</comments>
</file>

<file path=xl/sharedStrings.xml><?xml version="1.0" encoding="utf-8"?>
<sst xmlns="http://schemas.openxmlformats.org/spreadsheetml/2006/main" count="41" uniqueCount="28">
  <si>
    <t>p</t>
  </si>
  <si>
    <t>LE TRIANGLE DE PASCAL</t>
  </si>
  <si>
    <t>Somme</t>
  </si>
  <si>
    <t>n</t>
  </si>
  <si>
    <r>
      <t>2</t>
    </r>
    <r>
      <rPr>
        <b/>
        <vertAlign val="superscript"/>
        <sz val="10"/>
        <rFont val="Arial"/>
        <family val="2"/>
      </rPr>
      <t>n</t>
    </r>
  </si>
  <si>
    <t>LA LOI BINOMIALE : Jacques Bernoulli 1654-1705</t>
  </si>
  <si>
    <t>n =</t>
  </si>
  <si>
    <t>p =</t>
  </si>
  <si>
    <t>q =</t>
  </si>
  <si>
    <t>k</t>
  </si>
  <si>
    <t>P(X=k)</t>
  </si>
  <si>
    <r>
      <t>P(X</t>
    </r>
    <r>
      <rPr>
        <sz val="14"/>
        <rFont val="Symbol"/>
        <family val="1"/>
      </rPr>
      <t>£</t>
    </r>
    <r>
      <rPr>
        <sz val="14"/>
        <rFont val="Arial"/>
        <family val="2"/>
      </rPr>
      <t>k)</t>
    </r>
  </si>
  <si>
    <t>k*P(X=k)</t>
  </si>
  <si>
    <t>Dans la colonne F, mener les calculs pour déterminer l'espérance et vérifier avec la formule.</t>
  </si>
  <si>
    <t>Comléter votre tableau pour calculer la variance et vérifier la formule. Calculer l'écart-type.</t>
  </si>
  <si>
    <t>On va faire varier les paramètres n et p de la loi binomiale et observer les diagrammes correspondants. Dans un premier temps on prend n=30 et p=0.25 ; dans la colonne  C, incrémenter les valeurs de k de 0 à 30 (taper 0 dans la cellule C31, puis placer la poignée de recopie et tirer avec un clic droit jusqu'à la cellule  C60, lâcher le clic et choisir incrémenter une série ). Vous pouvez alors remplir la colonne D en utilisant l'assistant fonction statistique (loi binomiale avec argument cumulatif : FAUX) ; attention à bien faire la différence entre les colonnes D et E.</t>
  </si>
  <si>
    <t>Tracer le diagramme en bâtons , faire ensuite varier p en prenant  p=0.50, puis p=0.80 et observer le graphique du point de vue de la symétrie.</t>
  </si>
  <si>
    <t>k²*P(X=k)</t>
  </si>
  <si>
    <t>V(x)</t>
  </si>
  <si>
    <t>On vérifie : V(x)=n*p*q</t>
  </si>
  <si>
    <t>n*p*q</t>
  </si>
  <si>
    <t>Ecart-type</t>
  </si>
  <si>
    <t>MODE</t>
  </si>
  <si>
    <t>MOYENNE</t>
  </si>
  <si>
    <t>MEDIANE</t>
  </si>
  <si>
    <t>P</t>
  </si>
  <si>
    <t xml:space="preserve"> </t>
  </si>
  <si>
    <t>La médiane pour ces variables discrètes, est la plus petite valeur pour laquelle la fonction de répartition est supérieure ou égale 0,50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</si>
</sst>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0000"/>
    <numFmt numFmtId="166" formatCode="0.0000000"/>
    <numFmt numFmtId="167" formatCode="0.000000"/>
    <numFmt numFmtId="168" formatCode="0.00000"/>
    <numFmt numFmtId="169" formatCode="0.000"/>
    <numFmt numFmtId="170" formatCode="0.0000E+00"/>
  </numFmts>
  <fonts count="37">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12"/>
      <name val="Arial"/>
      <family val="2"/>
    </font>
    <font>
      <b/>
      <sz val="11"/>
      <name val="Arial"/>
      <family val="2"/>
    </font>
    <font>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10"/>
      <name val="Arial"/>
      <family val="2"/>
    </font>
    <font>
      <sz val="14"/>
      <name val="Arial"/>
      <family val="2"/>
    </font>
    <font>
      <sz val="14"/>
      <name val="Symbol"/>
      <family val="1"/>
    </font>
    <font>
      <sz val="8"/>
      <name val="Tahoma"/>
      <family val="2"/>
    </font>
    <font>
      <b/>
      <i/>
      <sz val="11"/>
      <name val="Tahoma"/>
      <family val="2"/>
    </font>
    <font>
      <sz val="10"/>
      <color indexed="8"/>
      <name val="Calibri"/>
      <family val="2"/>
    </font>
    <font>
      <b/>
      <sz val="18"/>
      <color indexed="8"/>
      <name val="Calibri"/>
      <family val="2"/>
    </font>
    <font>
      <b/>
      <sz val="18"/>
      <color indexed="8"/>
      <name val="Arial"/>
      <family val="2"/>
    </font>
    <font>
      <b/>
      <vertAlign val="subscript"/>
      <sz val="18"/>
      <color indexed="8"/>
      <name val="Arial"/>
      <family val="2"/>
    </font>
    <font>
      <b/>
      <sz val="18"/>
      <color indexed="8"/>
      <name val="Cambria Math"/>
      <family val="1"/>
    </font>
    <font>
      <b/>
      <sz val="16"/>
      <color indexed="8"/>
      <name val="+mn-lt"/>
      <family val="0"/>
    </font>
    <font>
      <b/>
      <sz val="16"/>
      <color indexed="8"/>
      <name val="Cambria Math"/>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39998000860214233"/>
        <bgColor indexed="64"/>
      </patternFill>
    </fill>
    <fill>
      <patternFill patternType="solid">
        <fgColor rgb="FFFFFF00"/>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theme="6"/>
        <bgColor indexed="64"/>
      </patternFill>
    </fill>
    <fill>
      <patternFill patternType="solid">
        <fgColor rgb="FFFF00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bottom/>
    </border>
    <border>
      <left style="medium"/>
      <right/>
      <top style="medium"/>
      <bottom/>
    </border>
    <border>
      <left/>
      <right/>
      <top style="medium"/>
      <bottom/>
    </border>
    <border>
      <left style="thin"/>
      <right style="thin"/>
      <top style="medium"/>
      <bottom style="thin"/>
    </border>
    <border>
      <left/>
      <right style="medium"/>
      <top style="medium"/>
      <bottom/>
    </border>
    <border>
      <left style="thick"/>
      <right/>
      <top/>
      <bottom/>
    </border>
    <border>
      <left style="thin"/>
      <right style="thin"/>
      <top style="thin"/>
      <bottom style="thin"/>
    </border>
    <border>
      <left style="medium"/>
      <right style="thin"/>
      <top style="thin"/>
      <bottom style="thin"/>
    </border>
    <border>
      <left/>
      <right/>
      <top style="thick"/>
      <bottom/>
    </border>
    <border>
      <left/>
      <right style="thin"/>
      <top style="thin"/>
      <bottom style="thin"/>
    </border>
    <border>
      <left style="medium"/>
      <right style="thin"/>
      <top style="thin"/>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top/>
      <bottom style="medium"/>
    </border>
    <border>
      <left style="thin"/>
      <right>
        <color indexed="63"/>
      </right>
      <top>
        <color indexed="63"/>
      </top>
      <bottom>
        <color indexed="63"/>
      </bottom>
    </border>
    <border>
      <left/>
      <right style="medium"/>
      <top/>
      <bottom/>
    </border>
    <border>
      <left/>
      <right style="medium"/>
      <top/>
      <bottom style="medium"/>
    </border>
    <border>
      <left/>
      <right>
        <color indexed="63"/>
      </right>
      <top/>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104">
    <xf numFmtId="0" fontId="0" fillId="0" borderId="0" xfId="0" applyAlignment="1">
      <alignment/>
    </xf>
    <xf numFmtId="0" fontId="0" fillId="0" borderId="0" xfId="0"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22" borderId="13" xfId="0" applyFont="1" applyFill="1" applyBorder="1" applyAlignment="1">
      <alignment horizontal="center"/>
    </xf>
    <xf numFmtId="0" fontId="4" fillId="0" borderId="14" xfId="0" applyFont="1" applyBorder="1" applyAlignment="1">
      <alignment/>
    </xf>
    <xf numFmtId="0" fontId="4" fillId="0" borderId="15" xfId="0" applyFont="1" applyBorder="1" applyAlignment="1">
      <alignment horizontal="center"/>
    </xf>
    <xf numFmtId="0" fontId="0" fillId="0" borderId="0" xfId="0" applyFont="1" applyBorder="1" applyAlignment="1">
      <alignment/>
    </xf>
    <xf numFmtId="0" fontId="4" fillId="0" borderId="16" xfId="0" applyFont="1" applyBorder="1" applyAlignment="1">
      <alignment horizontal="center"/>
    </xf>
    <xf numFmtId="0" fontId="4" fillId="22" borderId="17" xfId="0" applyFont="1" applyFill="1" applyBorder="1" applyAlignment="1">
      <alignment horizontal="center"/>
    </xf>
    <xf numFmtId="0" fontId="4" fillId="0" borderId="18" xfId="0" applyFont="1" applyBorder="1" applyAlignment="1">
      <alignment horizontal="center"/>
    </xf>
    <xf numFmtId="0" fontId="4" fillId="20" borderId="0" xfId="0" applyFont="1" applyFill="1" applyBorder="1" applyAlignment="1">
      <alignment horizontal="center"/>
    </xf>
    <xf numFmtId="0" fontId="4" fillId="20" borderId="0" xfId="0" applyFont="1" applyFill="1" applyBorder="1" applyAlignment="1">
      <alignment/>
    </xf>
    <xf numFmtId="0" fontId="4" fillId="0" borderId="19" xfId="0" applyFont="1" applyBorder="1" applyAlignment="1">
      <alignment horizontal="center"/>
    </xf>
    <xf numFmtId="0" fontId="4" fillId="22" borderId="20" xfId="0" applyFont="1" applyFill="1" applyBorder="1" applyAlignment="1">
      <alignment horizontal="center"/>
    </xf>
    <xf numFmtId="0" fontId="0" fillId="0" borderId="21" xfId="0" applyBorder="1" applyAlignment="1">
      <alignment/>
    </xf>
    <xf numFmtId="0" fontId="0" fillId="0" borderId="0" xfId="0" applyBorder="1" applyAlignment="1">
      <alignment horizontal="right"/>
    </xf>
    <xf numFmtId="0" fontId="25" fillId="23" borderId="11" xfId="0" applyFont="1" applyFill="1" applyBorder="1" applyAlignment="1">
      <alignment/>
    </xf>
    <xf numFmtId="0" fontId="25" fillId="0" borderId="0" xfId="0" applyFont="1" applyAlignment="1">
      <alignment/>
    </xf>
    <xf numFmtId="0" fontId="25" fillId="23" borderId="22" xfId="0" applyFont="1" applyFill="1" applyBorder="1" applyAlignment="1">
      <alignment/>
    </xf>
    <xf numFmtId="0" fontId="25" fillId="24" borderId="0" xfId="0" applyFont="1" applyFill="1" applyBorder="1" applyAlignment="1">
      <alignment horizontal="center"/>
    </xf>
    <xf numFmtId="0" fontId="25" fillId="0" borderId="16" xfId="0" applyFont="1" applyBorder="1" applyAlignment="1">
      <alignment/>
    </xf>
    <xf numFmtId="0" fontId="0" fillId="0" borderId="0" xfId="0" applyAlignment="1">
      <alignment horizontal="center"/>
    </xf>
    <xf numFmtId="0" fontId="25" fillId="23" borderId="23" xfId="0" applyFont="1" applyFill="1" applyBorder="1" applyAlignment="1">
      <alignment/>
    </xf>
    <xf numFmtId="0" fontId="25" fillId="25" borderId="24" xfId="0" applyFont="1" applyFill="1" applyBorder="1" applyAlignment="1">
      <alignment/>
    </xf>
    <xf numFmtId="0" fontId="25" fillId="25" borderId="16" xfId="0" applyFont="1" applyFill="1" applyBorder="1" applyAlignment="1">
      <alignment horizontal="left"/>
    </xf>
    <xf numFmtId="0" fontId="0" fillId="0" borderId="0" xfId="0" applyAlignment="1">
      <alignment/>
    </xf>
    <xf numFmtId="0" fontId="25" fillId="20" borderId="25" xfId="0" applyFont="1" applyFill="1" applyBorder="1" applyAlignment="1">
      <alignment/>
    </xf>
    <xf numFmtId="0" fontId="25" fillId="20" borderId="13" xfId="0" applyFont="1" applyFill="1" applyBorder="1" applyAlignment="1">
      <alignment/>
    </xf>
    <xf numFmtId="0" fontId="25" fillId="20" borderId="26" xfId="0" applyFont="1" applyFill="1" applyBorder="1" applyAlignment="1">
      <alignment/>
    </xf>
    <xf numFmtId="0" fontId="25" fillId="26" borderId="17" xfId="0" applyFont="1" applyFill="1" applyBorder="1" applyAlignment="1">
      <alignment/>
    </xf>
    <xf numFmtId="0" fontId="25" fillId="0" borderId="27" xfId="0" applyFont="1" applyBorder="1" applyAlignment="1">
      <alignment/>
    </xf>
    <xf numFmtId="0" fontId="25" fillId="0" borderId="16" xfId="0" applyFont="1" applyBorder="1" applyAlignment="1">
      <alignment horizontal="center"/>
    </xf>
    <xf numFmtId="164" fontId="3" fillId="27" borderId="0" xfId="0" applyNumberFormat="1" applyFont="1" applyFill="1" applyBorder="1" applyAlignment="1">
      <alignment/>
    </xf>
    <xf numFmtId="0" fontId="0" fillId="0" borderId="16" xfId="0" applyBorder="1" applyAlignment="1">
      <alignment horizontal="center"/>
    </xf>
    <xf numFmtId="0" fontId="0" fillId="0" borderId="0" xfId="0" applyFont="1" applyAlignment="1">
      <alignment/>
    </xf>
    <xf numFmtId="0" fontId="25" fillId="28" borderId="11" xfId="0" applyFont="1" applyFill="1" applyBorder="1" applyAlignment="1">
      <alignment/>
    </xf>
    <xf numFmtId="0" fontId="25" fillId="28" borderId="16" xfId="0" applyFont="1" applyFill="1" applyBorder="1" applyAlignment="1">
      <alignment horizontal="left"/>
    </xf>
    <xf numFmtId="0" fontId="25" fillId="28" borderId="16" xfId="0" applyFont="1" applyFill="1" applyBorder="1" applyAlignment="1">
      <alignment/>
    </xf>
    <xf numFmtId="0" fontId="25" fillId="25" borderId="0" xfId="0" applyFont="1" applyFill="1" applyBorder="1" applyAlignment="1">
      <alignment/>
    </xf>
    <xf numFmtId="0" fontId="25" fillId="29" borderId="16" xfId="0" applyFont="1" applyFill="1" applyBorder="1" applyAlignment="1">
      <alignment/>
    </xf>
    <xf numFmtId="0" fontId="25" fillId="30" borderId="16" xfId="0" applyFont="1" applyFill="1" applyBorder="1" applyAlignment="1">
      <alignment/>
    </xf>
    <xf numFmtId="0" fontId="25" fillId="29" borderId="25" xfId="0" applyFont="1" applyFill="1" applyBorder="1" applyAlignment="1">
      <alignment/>
    </xf>
    <xf numFmtId="0" fontId="25" fillId="29" borderId="13" xfId="0" applyFont="1" applyFill="1" applyBorder="1" applyAlignment="1">
      <alignment/>
    </xf>
    <xf numFmtId="0" fontId="3" fillId="31" borderId="16" xfId="0" applyFont="1" applyFill="1" applyBorder="1" applyAlignment="1">
      <alignment horizontal="center"/>
    </xf>
    <xf numFmtId="0" fontId="0" fillId="31" borderId="16" xfId="0" applyFill="1" applyBorder="1" applyAlignment="1">
      <alignment horizontal="center"/>
    </xf>
    <xf numFmtId="0" fontId="25" fillId="31" borderId="16" xfId="0" applyFont="1" applyFill="1" applyBorder="1" applyAlignment="1">
      <alignment/>
    </xf>
    <xf numFmtId="0" fontId="25" fillId="29" borderId="22" xfId="0" applyFont="1" applyFill="1" applyBorder="1" applyAlignment="1">
      <alignment/>
    </xf>
    <xf numFmtId="0" fontId="25" fillId="29" borderId="16" xfId="0" applyFont="1" applyFill="1" applyBorder="1" applyAlignment="1">
      <alignment horizontal="left"/>
    </xf>
    <xf numFmtId="0" fontId="25" fillId="32" borderId="16" xfId="0" applyFont="1" applyFill="1" applyBorder="1" applyAlignment="1">
      <alignment/>
    </xf>
    <xf numFmtId="2" fontId="25" fillId="32" borderId="16" xfId="0" applyNumberFormat="1" applyFont="1" applyFill="1" applyBorder="1" applyAlignment="1">
      <alignment/>
    </xf>
    <xf numFmtId="0" fontId="0" fillId="33" borderId="16" xfId="0" applyFill="1" applyBorder="1" applyAlignment="1">
      <alignment/>
    </xf>
    <xf numFmtId="0" fontId="0" fillId="29" borderId="16" xfId="0" applyFill="1" applyBorder="1" applyAlignment="1">
      <alignment/>
    </xf>
    <xf numFmtId="0" fontId="0" fillId="31" borderId="16" xfId="0" applyFill="1" applyBorder="1" applyAlignment="1">
      <alignment/>
    </xf>
    <xf numFmtId="0" fontId="25" fillId="34" borderId="16" xfId="0" applyFont="1" applyFill="1" applyBorder="1" applyAlignment="1">
      <alignment/>
    </xf>
    <xf numFmtId="0" fontId="25" fillId="35" borderId="16" xfId="0" applyFont="1" applyFill="1" applyBorder="1" applyAlignment="1">
      <alignment/>
    </xf>
    <xf numFmtId="0" fontId="25" fillId="36" borderId="16" xfId="0" applyFont="1" applyFill="1" applyBorder="1" applyAlignment="1">
      <alignment/>
    </xf>
    <xf numFmtId="0" fontId="25" fillId="35" borderId="17" xfId="0" applyFont="1" applyFill="1" applyBorder="1" applyAlignment="1">
      <alignment/>
    </xf>
    <xf numFmtId="0" fontId="0" fillId="35" borderId="16" xfId="0" applyFill="1" applyBorder="1" applyAlignment="1">
      <alignment horizontal="center"/>
    </xf>
    <xf numFmtId="0" fontId="25" fillId="28" borderId="0" xfId="0" applyFont="1" applyFill="1" applyBorder="1" applyAlignment="1">
      <alignment horizontal="left"/>
    </xf>
    <xf numFmtId="0" fontId="25" fillId="29" borderId="0" xfId="0" applyFont="1" applyFill="1" applyBorder="1" applyAlignment="1">
      <alignment horizontal="left"/>
    </xf>
    <xf numFmtId="0" fontId="25" fillId="0" borderId="0" xfId="0" applyFont="1" applyBorder="1" applyAlignment="1">
      <alignment horizontal="center"/>
    </xf>
    <xf numFmtId="0" fontId="25" fillId="27" borderId="17" xfId="0" applyFont="1" applyFill="1" applyBorder="1" applyAlignment="1">
      <alignment/>
    </xf>
    <xf numFmtId="0" fontId="25" fillId="31" borderId="13" xfId="0" applyFont="1" applyFill="1" applyBorder="1" applyAlignment="1">
      <alignment/>
    </xf>
    <xf numFmtId="0" fontId="0" fillId="37" borderId="22" xfId="0" applyFill="1" applyBorder="1" applyAlignment="1">
      <alignment horizontal="center" wrapText="1"/>
    </xf>
    <xf numFmtId="0" fontId="0" fillId="37" borderId="23" xfId="0" applyFill="1" applyBorder="1" applyAlignment="1">
      <alignment horizontal="center" wrapText="1"/>
    </xf>
    <xf numFmtId="0" fontId="0" fillId="37" borderId="24" xfId="0" applyFill="1" applyBorder="1" applyAlignment="1">
      <alignment horizontal="center" wrapText="1"/>
    </xf>
    <xf numFmtId="0" fontId="25" fillId="38" borderId="28" xfId="0" applyFont="1" applyFill="1" applyBorder="1" applyAlignment="1">
      <alignment horizontal="center"/>
    </xf>
    <xf numFmtId="0" fontId="25" fillId="38" borderId="0" xfId="0" applyFont="1" applyFill="1" applyAlignment="1">
      <alignment horizontal="center"/>
    </xf>
    <xf numFmtId="0" fontId="25" fillId="39" borderId="0" xfId="0" applyFont="1" applyFill="1" applyAlignment="1">
      <alignment horizontal="center" wrapText="1"/>
    </xf>
    <xf numFmtId="0" fontId="5" fillId="20" borderId="0" xfId="0" applyFont="1" applyFill="1" applyBorder="1" applyAlignment="1">
      <alignment horizontal="center" vertical="center"/>
    </xf>
    <xf numFmtId="0" fontId="7" fillId="20" borderId="0" xfId="0" applyFont="1" applyFill="1" applyBorder="1" applyAlignment="1">
      <alignment horizontal="center" vertical="center"/>
    </xf>
    <xf numFmtId="0" fontId="0" fillId="0" borderId="0" xfId="0" applyAlignment="1">
      <alignment horizontal="center"/>
    </xf>
    <xf numFmtId="0" fontId="6" fillId="20" borderId="22" xfId="0" applyFont="1" applyFill="1" applyBorder="1" applyAlignment="1">
      <alignment horizontal="center"/>
    </xf>
    <xf numFmtId="0" fontId="6" fillId="20" borderId="23" xfId="0" applyFont="1" applyFill="1" applyBorder="1" applyAlignment="1">
      <alignment horizontal="center"/>
    </xf>
    <xf numFmtId="0" fontId="6" fillId="20" borderId="24" xfId="0" applyFont="1" applyFill="1" applyBorder="1" applyAlignment="1">
      <alignment horizontal="center"/>
    </xf>
    <xf numFmtId="0" fontId="0" fillId="29" borderId="11" xfId="0" applyFill="1" applyBorder="1" applyAlignment="1">
      <alignment horizontal="center" wrapText="1"/>
    </xf>
    <xf numFmtId="0" fontId="0" fillId="29" borderId="12" xfId="0" applyFill="1" applyBorder="1" applyAlignment="1">
      <alignment horizontal="center" wrapText="1"/>
    </xf>
    <xf numFmtId="0" fontId="0" fillId="29" borderId="14" xfId="0" applyFill="1" applyBorder="1" applyAlignment="1">
      <alignment horizontal="center" wrapText="1"/>
    </xf>
    <xf numFmtId="0" fontId="0" fillId="29" borderId="10" xfId="0" applyFill="1" applyBorder="1" applyAlignment="1">
      <alignment horizontal="center" wrapText="1"/>
    </xf>
    <xf numFmtId="0" fontId="0" fillId="29" borderId="0" xfId="0" applyFill="1" applyBorder="1" applyAlignment="1">
      <alignment horizontal="center" wrapText="1"/>
    </xf>
    <xf numFmtId="0" fontId="0" fillId="29" borderId="29" xfId="0" applyFill="1" applyBorder="1" applyAlignment="1">
      <alignment horizontal="center" wrapText="1"/>
    </xf>
    <xf numFmtId="0" fontId="0" fillId="29" borderId="27" xfId="0" applyFill="1" applyBorder="1" applyAlignment="1">
      <alignment horizontal="center" wrapText="1"/>
    </xf>
    <xf numFmtId="0" fontId="0" fillId="29" borderId="21" xfId="0" applyFill="1" applyBorder="1" applyAlignment="1">
      <alignment horizontal="center" wrapText="1"/>
    </xf>
    <xf numFmtId="0" fontId="0" fillId="29" borderId="30"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wrapText="1"/>
    </xf>
    <xf numFmtId="0" fontId="0" fillId="40" borderId="14" xfId="0" applyFill="1" applyBorder="1" applyAlignment="1">
      <alignment horizontal="center" wrapText="1"/>
    </xf>
    <xf numFmtId="0" fontId="0" fillId="40" borderId="27" xfId="0" applyFill="1" applyBorder="1" applyAlignment="1">
      <alignment horizontal="center" wrapText="1"/>
    </xf>
    <xf numFmtId="0" fontId="0" fillId="40" borderId="21" xfId="0" applyFill="1" applyBorder="1" applyAlignment="1">
      <alignment horizontal="center" wrapText="1"/>
    </xf>
    <xf numFmtId="0" fontId="0" fillId="40" borderId="30" xfId="0" applyFill="1" applyBorder="1" applyAlignment="1">
      <alignment horizontal="center" wrapText="1"/>
    </xf>
    <xf numFmtId="0" fontId="0" fillId="41" borderId="22" xfId="0" applyFill="1" applyBorder="1" applyAlignment="1">
      <alignment horizontal="center" wrapText="1"/>
    </xf>
    <xf numFmtId="0" fontId="0" fillId="41" borderId="23" xfId="0" applyFill="1" applyBorder="1" applyAlignment="1">
      <alignment horizontal="center" wrapText="1"/>
    </xf>
    <xf numFmtId="0" fontId="0" fillId="41" borderId="24" xfId="0" applyFill="1" applyBorder="1" applyAlignment="1">
      <alignment horizontal="center" wrapText="1"/>
    </xf>
    <xf numFmtId="164" fontId="25" fillId="0" borderId="16" xfId="0" applyNumberFormat="1" applyFont="1" applyBorder="1" applyAlignment="1">
      <alignment horizontal="center"/>
    </xf>
    <xf numFmtId="170" fontId="25" fillId="0" borderId="16" xfId="0" applyNumberFormat="1" applyFont="1" applyBorder="1" applyAlignment="1">
      <alignment horizontal="center"/>
    </xf>
    <xf numFmtId="164" fontId="25" fillId="0" borderId="16" xfId="0" applyNumberFormat="1" applyFont="1" applyBorder="1" applyAlignment="1">
      <alignment horizontal="center" vertical="center"/>
    </xf>
    <xf numFmtId="164" fontId="25" fillId="0" borderId="31" xfId="0" applyNumberFormat="1" applyFont="1" applyBorder="1" applyAlignment="1">
      <alignment horizontal="center" vertical="center"/>
    </xf>
    <xf numFmtId="164" fontId="25" fillId="0" borderId="32" xfId="0" applyNumberFormat="1" applyFont="1" applyBorder="1" applyAlignment="1">
      <alignment horizontal="center" vertical="center"/>
    </xf>
    <xf numFmtId="170" fontId="25" fillId="0" borderId="31" xfId="0" applyNumberFormat="1" applyFont="1" applyBorder="1" applyAlignment="1">
      <alignment horizontal="center" vertical="center"/>
    </xf>
    <xf numFmtId="170" fontId="25" fillId="0" borderId="16" xfId="0" applyNumberFormat="1"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p=0,25</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binômiale'!$C$36:$C$66</c:f>
              <c:numCache/>
            </c:numRef>
          </c:cat>
          <c:val>
            <c:numRef>
              <c:f>'Loi binômiale'!$D$36:$D$66</c:f>
              <c:numCache/>
            </c:numRef>
          </c:val>
        </c:ser>
        <c:axId val="26736141"/>
        <c:axId val="39298678"/>
      </c:barChart>
      <c:catAx>
        <c:axId val="26736141"/>
        <c:scaling>
          <c:orientation val="minMax"/>
        </c:scaling>
        <c:axPos val="b"/>
        <c:delete val="0"/>
        <c:numFmt formatCode="General" sourceLinked="1"/>
        <c:majorTickMark val="out"/>
        <c:minorTickMark val="none"/>
        <c:tickLblPos val="nextTo"/>
        <c:spPr>
          <a:ln w="3175">
            <a:solidFill>
              <a:srgbClr val="808080"/>
            </a:solidFill>
          </a:ln>
        </c:spPr>
        <c:crossAx val="39298678"/>
        <c:crosses val="autoZero"/>
        <c:auto val="1"/>
        <c:lblOffset val="100"/>
        <c:tickLblSkip val="2"/>
        <c:noMultiLvlLbl val="0"/>
      </c:catAx>
      <c:valAx>
        <c:axId val="392986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36141"/>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p=0.50</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binômiale'!$J$36:$J$66</c:f>
              <c:numCache/>
            </c:numRef>
          </c:cat>
          <c:val>
            <c:numRef>
              <c:f>'Loi binômiale'!$K$36:$K$66</c:f>
              <c:numCache/>
            </c:numRef>
          </c:val>
        </c:ser>
        <c:axId val="18143783"/>
        <c:axId val="29076320"/>
      </c:barChart>
      <c:catAx>
        <c:axId val="18143783"/>
        <c:scaling>
          <c:orientation val="minMax"/>
        </c:scaling>
        <c:axPos val="b"/>
        <c:delete val="0"/>
        <c:numFmt formatCode="General" sourceLinked="1"/>
        <c:majorTickMark val="out"/>
        <c:minorTickMark val="none"/>
        <c:tickLblPos val="nextTo"/>
        <c:spPr>
          <a:ln w="3175">
            <a:solidFill>
              <a:srgbClr val="808080"/>
            </a:solidFill>
          </a:ln>
        </c:spPr>
        <c:crossAx val="29076320"/>
        <c:crosses val="autoZero"/>
        <c:auto val="1"/>
        <c:lblOffset val="100"/>
        <c:tickLblSkip val="2"/>
        <c:noMultiLvlLbl val="0"/>
      </c:catAx>
      <c:valAx>
        <c:axId val="29076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43783"/>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p=0,80</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binômiale'!$N$36:$N$66</c:f>
              <c:numCache/>
            </c:numRef>
          </c:cat>
          <c:val>
            <c:numRef>
              <c:f>'Loi binômiale'!$O$36:$O$66</c:f>
              <c:numCache/>
            </c:numRef>
          </c:val>
        </c:ser>
        <c:axId val="60360289"/>
        <c:axId val="6371690"/>
      </c:barChart>
      <c:catAx>
        <c:axId val="60360289"/>
        <c:scaling>
          <c:orientation val="minMax"/>
        </c:scaling>
        <c:axPos val="b"/>
        <c:delete val="0"/>
        <c:numFmt formatCode="General" sourceLinked="1"/>
        <c:majorTickMark val="out"/>
        <c:minorTickMark val="none"/>
        <c:tickLblPos val="nextTo"/>
        <c:spPr>
          <a:ln w="3175">
            <a:solidFill>
              <a:srgbClr val="808080"/>
            </a:solidFill>
          </a:ln>
        </c:spPr>
        <c:crossAx val="6371690"/>
        <c:crosses val="autoZero"/>
        <c:auto val="1"/>
        <c:lblOffset val="100"/>
        <c:tickLblSkip val="2"/>
        <c:noMultiLvlLbl val="0"/>
      </c:catAx>
      <c:valAx>
        <c:axId val="63716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60289"/>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581025</xdr:colOff>
      <xdr:row>30</xdr:row>
      <xdr:rowOff>76200</xdr:rowOff>
    </xdr:from>
    <xdr:to>
      <xdr:col>22</xdr:col>
      <xdr:colOff>200025</xdr:colOff>
      <xdr:row>42</xdr:row>
      <xdr:rowOff>104775</xdr:rowOff>
    </xdr:to>
    <xdr:graphicFrame>
      <xdr:nvGraphicFramePr>
        <xdr:cNvPr id="1" name="Graphique 1"/>
        <xdr:cNvGraphicFramePr/>
      </xdr:nvGraphicFramePr>
      <xdr:xfrm>
        <a:off x="13401675" y="5934075"/>
        <a:ext cx="4572000" cy="2743200"/>
      </xdr:xfrm>
      <a:graphic>
        <a:graphicData uri="http://schemas.openxmlformats.org/drawingml/2006/chart">
          <c:chart xmlns:c="http://schemas.openxmlformats.org/drawingml/2006/chart" r:id="rId1"/>
        </a:graphicData>
      </a:graphic>
    </xdr:graphicFrame>
    <xdr:clientData/>
  </xdr:twoCellAnchor>
  <xdr:twoCellAnchor>
    <xdr:from>
      <xdr:col>16</xdr:col>
      <xdr:colOff>657225</xdr:colOff>
      <xdr:row>43</xdr:row>
      <xdr:rowOff>200025</xdr:rowOff>
    </xdr:from>
    <xdr:to>
      <xdr:col>22</xdr:col>
      <xdr:colOff>276225</xdr:colOff>
      <xdr:row>55</xdr:row>
      <xdr:rowOff>200025</xdr:rowOff>
    </xdr:to>
    <xdr:graphicFrame>
      <xdr:nvGraphicFramePr>
        <xdr:cNvPr id="2" name="Graphique 2"/>
        <xdr:cNvGraphicFramePr/>
      </xdr:nvGraphicFramePr>
      <xdr:xfrm>
        <a:off x="13477875" y="9001125"/>
        <a:ext cx="4572000" cy="2743200"/>
      </xdr:xfrm>
      <a:graphic>
        <a:graphicData uri="http://schemas.openxmlformats.org/drawingml/2006/chart">
          <c:chart xmlns:c="http://schemas.openxmlformats.org/drawingml/2006/chart" r:id="rId2"/>
        </a:graphicData>
      </a:graphic>
    </xdr:graphicFrame>
    <xdr:clientData/>
  </xdr:twoCellAnchor>
  <xdr:twoCellAnchor>
    <xdr:from>
      <xdr:col>16</xdr:col>
      <xdr:colOff>695325</xdr:colOff>
      <xdr:row>56</xdr:row>
      <xdr:rowOff>28575</xdr:rowOff>
    </xdr:from>
    <xdr:to>
      <xdr:col>22</xdr:col>
      <xdr:colOff>314325</xdr:colOff>
      <xdr:row>68</xdr:row>
      <xdr:rowOff>19050</xdr:rowOff>
    </xdr:to>
    <xdr:graphicFrame>
      <xdr:nvGraphicFramePr>
        <xdr:cNvPr id="3" name="Graphique 3"/>
        <xdr:cNvGraphicFramePr/>
      </xdr:nvGraphicFramePr>
      <xdr:xfrm>
        <a:off x="13515975" y="11801475"/>
        <a:ext cx="4572000" cy="2743200"/>
      </xdr:xfrm>
      <a:graphic>
        <a:graphicData uri="http://schemas.openxmlformats.org/drawingml/2006/chart">
          <c:chart xmlns:c="http://schemas.openxmlformats.org/drawingml/2006/chart" r:id="rId3"/>
        </a:graphicData>
      </a:graphic>
    </xdr:graphicFrame>
    <xdr:clientData/>
  </xdr:twoCellAnchor>
  <xdr:twoCellAnchor>
    <xdr:from>
      <xdr:col>4</xdr:col>
      <xdr:colOff>390525</xdr:colOff>
      <xdr:row>70</xdr:row>
      <xdr:rowOff>123825</xdr:rowOff>
    </xdr:from>
    <xdr:to>
      <xdr:col>9</xdr:col>
      <xdr:colOff>38100</xdr:colOff>
      <xdr:row>84</xdr:row>
      <xdr:rowOff>209550</xdr:rowOff>
    </xdr:to>
    <xdr:sp>
      <xdr:nvSpPr>
        <xdr:cNvPr id="4" name="ZoneTexte 1"/>
        <xdr:cNvSpPr txBox="1">
          <a:spLocks noChangeArrowheads="1"/>
        </xdr:cNvSpPr>
      </xdr:nvSpPr>
      <xdr:spPr>
        <a:xfrm>
          <a:off x="2819400" y="15106650"/>
          <a:ext cx="4000500" cy="32861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Arial"/>
              <a:ea typeface="Arial"/>
              <a:cs typeface="Arial"/>
            </a:rPr>
            <a:t>On</a:t>
          </a:r>
          <a:r>
            <a:rPr lang="en-US" cap="none" sz="1800" b="1" i="0" u="none" baseline="0">
              <a:solidFill>
                <a:srgbClr val="000000"/>
              </a:solidFill>
              <a:latin typeface="Arial"/>
              <a:ea typeface="Arial"/>
              <a:cs typeface="Arial"/>
            </a:rPr>
            <a:t> doit connaitre pour la loi binomiale B(n;p) les formules suivantes :
</a:t>
          </a:r>
          <a:r>
            <a:rPr lang="en-US" cap="none" sz="1800" b="1" i="0" u="none" baseline="0">
              <a:solidFill>
                <a:srgbClr val="000000"/>
              </a:solidFill>
              <a:latin typeface="Arial"/>
              <a:ea typeface="Arial"/>
              <a:cs typeface="Arial"/>
            </a:rPr>
            <a:t> E(X)=np  et V(X)=npq.
</a:t>
          </a:r>
          <a:r>
            <a:rPr lang="en-US" cap="none" sz="1800" b="1" i="0" u="none" baseline="0">
              <a:solidFill>
                <a:srgbClr val="000000"/>
              </a:solidFill>
              <a:latin typeface="Arial"/>
              <a:ea typeface="Arial"/>
              <a:cs typeface="Arial"/>
            </a:rPr>
            <a:t>Mais on doit aussi pouvoir comme ici les vérifier en utilisant les formules générales donnant pour un loi discrète quelconque son espérance et sa variance :
</a:t>
          </a:r>
          <a:r>
            <a:rPr lang="en-US" cap="none" sz="1800" b="1" i="0" u="none" baseline="0">
              <a:solidFill>
                <a:srgbClr val="000000"/>
              </a:solidFill>
              <a:latin typeface="Arial"/>
              <a:ea typeface="Arial"/>
              <a:cs typeface="Arial"/>
            </a:rPr>
            <a:t>E(X)=∑p</a:t>
          </a:r>
          <a:r>
            <a:rPr lang="en-US" cap="none" sz="1800" b="1" i="0" u="none" baseline="-25000">
              <a:solidFill>
                <a:srgbClr val="000000"/>
              </a:solidFill>
              <a:latin typeface="Arial"/>
              <a:ea typeface="Arial"/>
              <a:cs typeface="Arial"/>
            </a:rPr>
            <a:t>i</a:t>
          </a:r>
          <a:r>
            <a:rPr lang="en-US" cap="none" sz="1800" b="1" i="0" u="none" baseline="0">
              <a:solidFill>
                <a:srgbClr val="000000"/>
              </a:solidFill>
              <a:latin typeface="Arial"/>
              <a:ea typeface="Arial"/>
              <a:cs typeface="Arial"/>
            </a:rPr>
            <a:t>x</a:t>
          </a:r>
          <a:r>
            <a:rPr lang="en-US" cap="none" sz="1800" b="1" i="0" u="none" baseline="-25000">
              <a:solidFill>
                <a:srgbClr val="000000"/>
              </a:solidFill>
              <a:latin typeface="Arial"/>
              <a:ea typeface="Arial"/>
              <a:cs typeface="Arial"/>
            </a:rPr>
            <a:t>i </a:t>
          </a:r>
          <a:r>
            <a:rPr lang="en-US" cap="none" sz="1800" b="1" i="0" u="none" baseline="0">
              <a:solidFill>
                <a:srgbClr val="000000"/>
              </a:solidFill>
              <a:latin typeface="Arial"/>
              <a:ea typeface="Arial"/>
              <a:cs typeface="Arial"/>
            </a:rPr>
            <a:t> et
</a:t>
          </a:r>
          <a:r>
            <a:rPr lang="en-US" cap="none" sz="1800" b="1" i="0" u="none" baseline="0">
              <a:solidFill>
                <a:srgbClr val="000000"/>
              </a:solidFill>
              <a:latin typeface="Arial"/>
              <a:ea typeface="Arial"/>
              <a:cs typeface="Arial"/>
            </a:rPr>
            <a:t> V(X)=E(X²)-</a:t>
          </a:r>
          <a:r>
            <a:rPr lang="en-US" cap="none" sz="1800" b="1" i="0" u="none" baseline="0">
              <a:solidFill>
                <a:srgbClr val="000000"/>
              </a:solidFill>
              <a:latin typeface="Cambria Math"/>
              <a:ea typeface="Cambria Math"/>
              <a:cs typeface="Cambria Math"/>
            </a:rPr>
            <a:t>[E(X)]^2   soit ici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mn-lt"/>
              <a:ea typeface="+mn-lt"/>
              <a:cs typeface="+mn-lt"/>
            </a:rPr>
            <a:t>V(X)=</a:t>
          </a:r>
          <a:r>
            <a:rPr lang="en-US" cap="none" sz="1600" b="1" i="0" u="none" baseline="0">
              <a:solidFill>
                <a:srgbClr val="000000"/>
              </a:solidFill>
              <a:latin typeface="Cambria Math"/>
              <a:ea typeface="Cambria Math"/>
              <a:cs typeface="Cambria Math"/>
            </a:rPr>
            <a:t>∑k^2 P(X=k)-(</a:t>
          </a:r>
          <a:r>
            <a:rPr lang="en-US" cap="none" sz="1600" b="1" i="0" u="none" baseline="0">
              <a:solidFill>
                <a:srgbClr val="000000"/>
              </a:solidFill>
              <a:latin typeface="+mn-lt"/>
              <a:ea typeface="+mn-lt"/>
              <a:cs typeface="+mn-lt"/>
            </a:rPr>
            <a:t>∑</a:t>
          </a:r>
          <a:r>
            <a:rPr lang="en-US" cap="none" sz="1600" b="1" i="0" u="none" baseline="0">
              <a:solidFill>
                <a:srgbClr val="000000"/>
              </a:solidFill>
              <a:latin typeface="Cambria Math"/>
              <a:ea typeface="Cambria Math"/>
              <a:cs typeface="Cambria Math"/>
            </a:rPr>
            <a:t>k</a:t>
          </a:r>
          <a:r>
            <a:rPr lang="en-US" cap="none" sz="1600" b="1" i="0" u="none" baseline="0">
              <a:solidFill>
                <a:srgbClr val="000000"/>
              </a:solidFill>
              <a:latin typeface="+mn-lt"/>
              <a:ea typeface="+mn-lt"/>
              <a:cs typeface="+mn-lt"/>
            </a:rPr>
            <a:t>P(X=k)</a:t>
          </a:r>
          <a:r>
            <a:rPr lang="en-US" cap="none" sz="1600" b="1" i="0" u="none" baseline="0">
              <a:solidFill>
                <a:srgbClr val="000000"/>
              </a:solidFill>
              <a:latin typeface="Cambria Math"/>
              <a:ea typeface="Cambria Math"/>
              <a:cs typeface="Cambria Math"/>
            </a:rPr>
            <a:t>  )²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113"/>
  <sheetViews>
    <sheetView tabSelected="1" zoomScalePageLayoutView="0" workbookViewId="0" topLeftCell="A64">
      <selection activeCell="K85" sqref="K85"/>
    </sheetView>
  </sheetViews>
  <sheetFormatPr defaultColWidth="11.421875" defaultRowHeight="12.75"/>
  <cols>
    <col min="1" max="1" width="3.421875" style="0" customWidth="1"/>
    <col min="2" max="2" width="1.57421875" style="0" customWidth="1"/>
    <col min="3" max="4" width="15.7109375" style="0" customWidth="1"/>
    <col min="5" max="5" width="21.7109375" style="0" customWidth="1"/>
    <col min="6" max="6" width="17.7109375" style="0" customWidth="1"/>
    <col min="7" max="7" width="16.421875" style="0" customWidth="1"/>
    <col min="8" max="9" width="4.7109375" style="0" customWidth="1"/>
    <col min="10" max="10" width="11.8515625" style="0" customWidth="1"/>
    <col min="11" max="12" width="15.28125" style="0" customWidth="1"/>
    <col min="13" max="13" width="4.8515625" style="0" customWidth="1"/>
    <col min="14" max="14" width="9.8515625" style="0" customWidth="1"/>
    <col min="15" max="15" width="16.28125" style="0" customWidth="1"/>
    <col min="16" max="16" width="17.140625" style="0" customWidth="1"/>
    <col min="17" max="17" width="10.7109375" style="0" customWidth="1"/>
    <col min="18" max="18" width="9.8515625" style="0" customWidth="1"/>
    <col min="19" max="20" width="12.28125" style="0" bestFit="1" customWidth="1"/>
    <col min="21" max="21" width="17.7109375" style="0" customWidth="1"/>
  </cols>
  <sheetData>
    <row r="1" spans="3:18" ht="33" customHeight="1" thickBot="1">
      <c r="C1" s="73" t="s">
        <v>1</v>
      </c>
      <c r="D1" s="74"/>
      <c r="E1" s="74"/>
      <c r="F1" s="74"/>
      <c r="G1" s="74"/>
      <c r="H1" s="74"/>
      <c r="I1" s="74"/>
      <c r="J1" s="74"/>
      <c r="K1" s="74"/>
      <c r="L1" s="74"/>
      <c r="M1" s="74"/>
      <c r="N1" s="74"/>
      <c r="O1" s="74"/>
      <c r="P1" s="74"/>
      <c r="Q1" s="74"/>
      <c r="R1" s="74"/>
    </row>
    <row r="2" spans="1:18" ht="12.75">
      <c r="A2" s="5"/>
      <c r="B2" s="6" t="s">
        <v>0</v>
      </c>
      <c r="C2" s="7">
        <v>0</v>
      </c>
      <c r="D2" s="7">
        <v>1</v>
      </c>
      <c r="E2" s="7">
        <v>2</v>
      </c>
      <c r="F2" s="7">
        <v>3</v>
      </c>
      <c r="G2" s="7"/>
      <c r="H2" s="7">
        <v>4</v>
      </c>
      <c r="I2" s="7">
        <v>5</v>
      </c>
      <c r="J2" s="7">
        <v>6</v>
      </c>
      <c r="K2" s="7">
        <v>7</v>
      </c>
      <c r="L2" s="7"/>
      <c r="M2" s="7">
        <v>8</v>
      </c>
      <c r="N2" s="7">
        <v>9</v>
      </c>
      <c r="O2" s="7">
        <v>10</v>
      </c>
      <c r="P2" s="7">
        <v>11</v>
      </c>
      <c r="Q2" s="7">
        <v>12</v>
      </c>
      <c r="R2" s="8" t="s">
        <v>2</v>
      </c>
    </row>
    <row r="3" spans="1:18" ht="15" thickBot="1">
      <c r="A3" s="2" t="s">
        <v>3</v>
      </c>
      <c r="B3" s="4"/>
      <c r="C3" s="9"/>
      <c r="D3" s="3"/>
      <c r="E3" s="3"/>
      <c r="F3" s="3"/>
      <c r="G3" s="3"/>
      <c r="H3" s="3"/>
      <c r="I3" s="3"/>
      <c r="J3" s="3"/>
      <c r="K3" s="3"/>
      <c r="L3" s="3"/>
      <c r="M3" s="3"/>
      <c r="N3" s="10"/>
      <c r="O3" s="10"/>
      <c r="P3" s="10"/>
      <c r="Q3" s="10"/>
      <c r="R3" s="11" t="s">
        <v>4</v>
      </c>
    </row>
    <row r="4" spans="1:18" ht="13.5" thickTop="1">
      <c r="A4" s="12">
        <v>1</v>
      </c>
      <c r="B4" s="13"/>
      <c r="C4" s="14">
        <v>1</v>
      </c>
      <c r="D4" s="14">
        <v>1</v>
      </c>
      <c r="E4" s="14"/>
      <c r="F4" s="14"/>
      <c r="G4" s="14"/>
      <c r="H4" s="14"/>
      <c r="I4" s="14"/>
      <c r="J4" s="14"/>
      <c r="K4" s="14"/>
      <c r="L4" s="14"/>
      <c r="M4" s="14"/>
      <c r="N4" s="15"/>
      <c r="O4" s="15"/>
      <c r="P4" s="15"/>
      <c r="Q4" s="15"/>
      <c r="R4" s="16">
        <f aca="true" t="shared" si="0" ref="R4:R15">SUM($C4:$Q4)</f>
        <v>2</v>
      </c>
    </row>
    <row r="5" spans="1:18" ht="12.75">
      <c r="A5" s="12">
        <v>2</v>
      </c>
      <c r="B5" s="3"/>
      <c r="C5" s="14">
        <f aca="true" t="shared" si="1" ref="C5:C15">C4</f>
        <v>1</v>
      </c>
      <c r="D5" s="14">
        <f aca="true" t="shared" si="2" ref="D5:Q15">IF(D$2=$A5,1,IF(D$2&lt;$A5,C4+D4,""))</f>
        <v>2</v>
      </c>
      <c r="E5" s="14">
        <f t="shared" si="2"/>
        <v>1</v>
      </c>
      <c r="F5" s="14">
        <f t="shared" si="2"/>
      </c>
      <c r="G5" s="14"/>
      <c r="H5" s="14">
        <f aca="true" t="shared" si="3" ref="H5:H15">IF(H$2=$A5,1,IF(H$2&lt;$A5,F4+H4,""))</f>
      </c>
      <c r="I5" s="14">
        <f t="shared" si="2"/>
      </c>
      <c r="J5" s="14">
        <f t="shared" si="2"/>
      </c>
      <c r="K5" s="14">
        <f t="shared" si="2"/>
      </c>
      <c r="L5" s="14"/>
      <c r="M5" s="14">
        <f aca="true" t="shared" si="4" ref="M5:M15">IF(M$2=$A5,1,IF(M$2&lt;$A5,K4+M4,""))</f>
      </c>
      <c r="N5" s="14">
        <f t="shared" si="2"/>
      </c>
      <c r="O5" s="14">
        <f t="shared" si="2"/>
      </c>
      <c r="P5" s="14">
        <f t="shared" si="2"/>
      </c>
      <c r="Q5" s="14">
        <f t="shared" si="2"/>
      </c>
      <c r="R5" s="16">
        <f t="shared" si="0"/>
        <v>4</v>
      </c>
    </row>
    <row r="6" spans="1:18" ht="12.75">
      <c r="A6" s="12">
        <v>3</v>
      </c>
      <c r="B6" s="3"/>
      <c r="C6" s="14">
        <f t="shared" si="1"/>
        <v>1</v>
      </c>
      <c r="D6" s="14">
        <f t="shared" si="2"/>
        <v>3</v>
      </c>
      <c r="E6" s="14">
        <f t="shared" si="2"/>
        <v>3</v>
      </c>
      <c r="F6" s="14">
        <f t="shared" si="2"/>
        <v>1</v>
      </c>
      <c r="G6" s="14"/>
      <c r="H6" s="14">
        <f t="shared" si="3"/>
      </c>
      <c r="I6" s="14">
        <f t="shared" si="2"/>
      </c>
      <c r="J6" s="14">
        <f t="shared" si="2"/>
      </c>
      <c r="K6" s="14">
        <f t="shared" si="2"/>
      </c>
      <c r="L6" s="14"/>
      <c r="M6" s="14">
        <f t="shared" si="4"/>
      </c>
      <c r="N6" s="14">
        <f t="shared" si="2"/>
      </c>
      <c r="O6" s="14">
        <f t="shared" si="2"/>
      </c>
      <c r="P6" s="14">
        <f t="shared" si="2"/>
      </c>
      <c r="Q6" s="14">
        <f t="shared" si="2"/>
      </c>
      <c r="R6" s="16">
        <f t="shared" si="0"/>
        <v>8</v>
      </c>
    </row>
    <row r="7" spans="1:18" ht="12.75">
      <c r="A7" s="12">
        <v>4</v>
      </c>
      <c r="B7" s="3"/>
      <c r="C7" s="14">
        <f t="shared" si="1"/>
        <v>1</v>
      </c>
      <c r="D7" s="14">
        <f t="shared" si="2"/>
        <v>4</v>
      </c>
      <c r="E7" s="14">
        <f t="shared" si="2"/>
        <v>6</v>
      </c>
      <c r="F7" s="14">
        <f t="shared" si="2"/>
        <v>4</v>
      </c>
      <c r="G7" s="14"/>
      <c r="H7" s="14">
        <f t="shared" si="3"/>
        <v>1</v>
      </c>
      <c r="I7" s="14">
        <f t="shared" si="2"/>
      </c>
      <c r="J7" s="14">
        <f t="shared" si="2"/>
      </c>
      <c r="K7" s="14">
        <f t="shared" si="2"/>
      </c>
      <c r="L7" s="14"/>
      <c r="M7" s="14">
        <f t="shared" si="4"/>
      </c>
      <c r="N7" s="14">
        <f t="shared" si="2"/>
      </c>
      <c r="O7" s="14">
        <f t="shared" si="2"/>
      </c>
      <c r="P7" s="14">
        <f t="shared" si="2"/>
      </c>
      <c r="Q7" s="14">
        <f t="shared" si="2"/>
      </c>
      <c r="R7" s="16">
        <f t="shared" si="0"/>
        <v>16</v>
      </c>
    </row>
    <row r="8" spans="1:137" ht="12.75">
      <c r="A8" s="12">
        <v>5</v>
      </c>
      <c r="B8" s="3"/>
      <c r="C8" s="14">
        <f t="shared" si="1"/>
        <v>1</v>
      </c>
      <c r="D8" s="14">
        <f t="shared" si="2"/>
        <v>5</v>
      </c>
      <c r="E8" s="14">
        <f t="shared" si="2"/>
        <v>10</v>
      </c>
      <c r="F8" s="14">
        <f t="shared" si="2"/>
        <v>10</v>
      </c>
      <c r="G8" s="14"/>
      <c r="H8" s="14">
        <f t="shared" si="3"/>
        <v>5</v>
      </c>
      <c r="I8" s="14">
        <f t="shared" si="2"/>
        <v>1</v>
      </c>
      <c r="J8" s="14">
        <f t="shared" si="2"/>
      </c>
      <c r="K8" s="14">
        <f t="shared" si="2"/>
      </c>
      <c r="L8" s="14"/>
      <c r="M8" s="14">
        <f t="shared" si="4"/>
      </c>
      <c r="N8" s="14">
        <f t="shared" si="2"/>
      </c>
      <c r="O8" s="14">
        <f t="shared" si="2"/>
      </c>
      <c r="P8" s="14">
        <f t="shared" si="2"/>
      </c>
      <c r="Q8" s="14">
        <f t="shared" si="2"/>
      </c>
      <c r="R8" s="16">
        <f t="shared" si="0"/>
        <v>32</v>
      </c>
      <c r="AD8">
        <f aca="true" t="shared" si="5" ref="AD8:CO8">IF(AD$3&gt;$A8,"",AC7+AD7)</f>
        <v>0</v>
      </c>
      <c r="AE8">
        <f t="shared" si="5"/>
        <v>0</v>
      </c>
      <c r="AF8">
        <f t="shared" si="5"/>
        <v>0</v>
      </c>
      <c r="AG8">
        <f t="shared" si="5"/>
        <v>0</v>
      </c>
      <c r="AH8">
        <f t="shared" si="5"/>
        <v>0</v>
      </c>
      <c r="AI8">
        <f t="shared" si="5"/>
        <v>0</v>
      </c>
      <c r="AJ8">
        <f t="shared" si="5"/>
        <v>0</v>
      </c>
      <c r="AK8">
        <f t="shared" si="5"/>
        <v>0</v>
      </c>
      <c r="AL8">
        <f t="shared" si="5"/>
        <v>0</v>
      </c>
      <c r="AM8">
        <f t="shared" si="5"/>
        <v>0</v>
      </c>
      <c r="AN8">
        <f t="shared" si="5"/>
        <v>0</v>
      </c>
      <c r="AO8">
        <f t="shared" si="5"/>
        <v>0</v>
      </c>
      <c r="AP8">
        <f t="shared" si="5"/>
        <v>0</v>
      </c>
      <c r="AQ8">
        <f t="shared" si="5"/>
        <v>0</v>
      </c>
      <c r="AR8">
        <f t="shared" si="5"/>
        <v>0</v>
      </c>
      <c r="AS8">
        <f t="shared" si="5"/>
        <v>0</v>
      </c>
      <c r="AT8">
        <f t="shared" si="5"/>
        <v>0</v>
      </c>
      <c r="AU8">
        <f t="shared" si="5"/>
        <v>0</v>
      </c>
      <c r="AV8">
        <f t="shared" si="5"/>
        <v>0</v>
      </c>
      <c r="AW8">
        <f t="shared" si="5"/>
        <v>0</v>
      </c>
      <c r="AX8">
        <f t="shared" si="5"/>
        <v>0</v>
      </c>
      <c r="AY8">
        <f t="shared" si="5"/>
        <v>0</v>
      </c>
      <c r="AZ8">
        <f t="shared" si="5"/>
        <v>0</v>
      </c>
      <c r="BA8">
        <f t="shared" si="5"/>
        <v>0</v>
      </c>
      <c r="BB8">
        <f t="shared" si="5"/>
        <v>0</v>
      </c>
      <c r="BC8">
        <f t="shared" si="5"/>
        <v>0</v>
      </c>
      <c r="BD8">
        <f t="shared" si="5"/>
        <v>0</v>
      </c>
      <c r="BE8">
        <f t="shared" si="5"/>
        <v>0</v>
      </c>
      <c r="BF8">
        <f t="shared" si="5"/>
        <v>0</v>
      </c>
      <c r="BG8">
        <f t="shared" si="5"/>
        <v>0</v>
      </c>
      <c r="BH8">
        <f t="shared" si="5"/>
        <v>0</v>
      </c>
      <c r="BI8">
        <f t="shared" si="5"/>
        <v>0</v>
      </c>
      <c r="BJ8">
        <f t="shared" si="5"/>
        <v>0</v>
      </c>
      <c r="BK8">
        <f t="shared" si="5"/>
        <v>0</v>
      </c>
      <c r="BL8">
        <f t="shared" si="5"/>
        <v>0</v>
      </c>
      <c r="BM8">
        <f t="shared" si="5"/>
        <v>0</v>
      </c>
      <c r="BN8">
        <f t="shared" si="5"/>
        <v>0</v>
      </c>
      <c r="BO8">
        <f t="shared" si="5"/>
        <v>0</v>
      </c>
      <c r="BP8">
        <f t="shared" si="5"/>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c r="CD8">
        <f t="shared" si="5"/>
        <v>0</v>
      </c>
      <c r="CE8">
        <f t="shared" si="5"/>
        <v>0</v>
      </c>
      <c r="CF8">
        <f t="shared" si="5"/>
        <v>0</v>
      </c>
      <c r="CG8">
        <f t="shared" si="5"/>
        <v>0</v>
      </c>
      <c r="CH8">
        <f t="shared" si="5"/>
        <v>0</v>
      </c>
      <c r="CI8">
        <f t="shared" si="5"/>
        <v>0</v>
      </c>
      <c r="CJ8">
        <f t="shared" si="5"/>
        <v>0</v>
      </c>
      <c r="CK8">
        <f t="shared" si="5"/>
        <v>0</v>
      </c>
      <c r="CL8">
        <f t="shared" si="5"/>
        <v>0</v>
      </c>
      <c r="CM8">
        <f t="shared" si="5"/>
        <v>0</v>
      </c>
      <c r="CN8">
        <f t="shared" si="5"/>
        <v>0</v>
      </c>
      <c r="CO8">
        <f t="shared" si="5"/>
        <v>0</v>
      </c>
      <c r="CP8">
        <f aca="true" t="shared" si="6" ref="CP8:EG8">IF(CP$3&gt;$A8,"",CO7+CP7)</f>
        <v>0</v>
      </c>
      <c r="CQ8">
        <f t="shared" si="6"/>
        <v>0</v>
      </c>
      <c r="CR8">
        <f t="shared" si="6"/>
        <v>0</v>
      </c>
      <c r="CS8">
        <f t="shared" si="6"/>
        <v>0</v>
      </c>
      <c r="CT8">
        <f t="shared" si="6"/>
        <v>0</v>
      </c>
      <c r="CU8">
        <f t="shared" si="6"/>
        <v>0</v>
      </c>
      <c r="CV8">
        <f t="shared" si="6"/>
        <v>0</v>
      </c>
      <c r="CW8">
        <f t="shared" si="6"/>
        <v>0</v>
      </c>
      <c r="CX8">
        <f t="shared" si="6"/>
        <v>0</v>
      </c>
      <c r="CY8">
        <f t="shared" si="6"/>
        <v>0</v>
      </c>
      <c r="CZ8">
        <f t="shared" si="6"/>
        <v>0</v>
      </c>
      <c r="DA8">
        <f t="shared" si="6"/>
        <v>0</v>
      </c>
      <c r="DB8">
        <f t="shared" si="6"/>
        <v>0</v>
      </c>
      <c r="DC8">
        <f t="shared" si="6"/>
        <v>0</v>
      </c>
      <c r="DD8">
        <f t="shared" si="6"/>
        <v>0</v>
      </c>
      <c r="DE8">
        <f t="shared" si="6"/>
        <v>0</v>
      </c>
      <c r="DF8">
        <f t="shared" si="6"/>
        <v>0</v>
      </c>
      <c r="DG8">
        <f t="shared" si="6"/>
        <v>0</v>
      </c>
      <c r="DH8">
        <f t="shared" si="6"/>
        <v>0</v>
      </c>
      <c r="DI8">
        <f t="shared" si="6"/>
        <v>0</v>
      </c>
      <c r="DJ8">
        <f t="shared" si="6"/>
        <v>0</v>
      </c>
      <c r="DK8">
        <f t="shared" si="6"/>
        <v>0</v>
      </c>
      <c r="DL8">
        <f t="shared" si="6"/>
        <v>0</v>
      </c>
      <c r="DM8">
        <f t="shared" si="6"/>
        <v>0</v>
      </c>
      <c r="DN8">
        <f t="shared" si="6"/>
        <v>0</v>
      </c>
      <c r="DO8">
        <f t="shared" si="6"/>
        <v>0</v>
      </c>
      <c r="DP8">
        <f t="shared" si="6"/>
        <v>0</v>
      </c>
      <c r="DQ8">
        <f t="shared" si="6"/>
        <v>0</v>
      </c>
      <c r="DR8">
        <f t="shared" si="6"/>
        <v>0</v>
      </c>
      <c r="DS8">
        <f t="shared" si="6"/>
        <v>0</v>
      </c>
      <c r="DT8">
        <f t="shared" si="6"/>
        <v>0</v>
      </c>
      <c r="DU8">
        <f t="shared" si="6"/>
        <v>0</v>
      </c>
      <c r="DV8">
        <f t="shared" si="6"/>
        <v>0</v>
      </c>
      <c r="DW8">
        <f t="shared" si="6"/>
        <v>0</v>
      </c>
      <c r="DX8">
        <f t="shared" si="6"/>
        <v>0</v>
      </c>
      <c r="DY8">
        <f t="shared" si="6"/>
        <v>0</v>
      </c>
      <c r="DZ8">
        <f t="shared" si="6"/>
        <v>0</v>
      </c>
      <c r="EA8">
        <f t="shared" si="6"/>
        <v>0</v>
      </c>
      <c r="EB8">
        <f t="shared" si="6"/>
        <v>0</v>
      </c>
      <c r="EC8">
        <f t="shared" si="6"/>
        <v>0</v>
      </c>
      <c r="ED8">
        <f t="shared" si="6"/>
        <v>0</v>
      </c>
      <c r="EE8">
        <f t="shared" si="6"/>
        <v>0</v>
      </c>
      <c r="EF8">
        <f t="shared" si="6"/>
        <v>0</v>
      </c>
      <c r="EG8">
        <f t="shared" si="6"/>
        <v>0</v>
      </c>
    </row>
    <row r="9" spans="1:18" ht="12.75">
      <c r="A9" s="12">
        <v>6</v>
      </c>
      <c r="B9" s="3"/>
      <c r="C9" s="14">
        <f t="shared" si="1"/>
        <v>1</v>
      </c>
      <c r="D9" s="14">
        <f t="shared" si="2"/>
        <v>6</v>
      </c>
      <c r="E9" s="14">
        <f t="shared" si="2"/>
        <v>15</v>
      </c>
      <c r="F9" s="14">
        <f t="shared" si="2"/>
        <v>20</v>
      </c>
      <c r="G9" s="14"/>
      <c r="H9" s="14">
        <f t="shared" si="3"/>
        <v>15</v>
      </c>
      <c r="I9" s="14">
        <f t="shared" si="2"/>
        <v>6</v>
      </c>
      <c r="J9" s="14">
        <f t="shared" si="2"/>
        <v>1</v>
      </c>
      <c r="K9" s="14">
        <f t="shared" si="2"/>
      </c>
      <c r="L9" s="14"/>
      <c r="M9" s="14">
        <f t="shared" si="4"/>
      </c>
      <c r="N9" s="14">
        <f t="shared" si="2"/>
      </c>
      <c r="O9" s="14">
        <f t="shared" si="2"/>
      </c>
      <c r="P9" s="14">
        <f t="shared" si="2"/>
      </c>
      <c r="Q9" s="14">
        <f t="shared" si="2"/>
      </c>
      <c r="R9" s="16">
        <f t="shared" si="0"/>
        <v>64</v>
      </c>
    </row>
    <row r="10" spans="1:18" ht="12.75">
      <c r="A10" s="12">
        <v>7</v>
      </c>
      <c r="B10" s="3"/>
      <c r="C10" s="14">
        <f t="shared" si="1"/>
        <v>1</v>
      </c>
      <c r="D10" s="14">
        <f t="shared" si="2"/>
        <v>7</v>
      </c>
      <c r="E10" s="14">
        <f t="shared" si="2"/>
        <v>21</v>
      </c>
      <c r="F10" s="14">
        <f t="shared" si="2"/>
        <v>35</v>
      </c>
      <c r="G10" s="14"/>
      <c r="H10" s="14">
        <f t="shared" si="3"/>
        <v>35</v>
      </c>
      <c r="I10" s="14">
        <f t="shared" si="2"/>
        <v>21</v>
      </c>
      <c r="J10" s="14">
        <f t="shared" si="2"/>
        <v>7</v>
      </c>
      <c r="K10" s="14">
        <f t="shared" si="2"/>
        <v>1</v>
      </c>
      <c r="L10" s="14"/>
      <c r="M10" s="14">
        <f t="shared" si="4"/>
      </c>
      <c r="N10" s="14">
        <f t="shared" si="2"/>
      </c>
      <c r="O10" s="14">
        <f t="shared" si="2"/>
      </c>
      <c r="P10" s="14">
        <f t="shared" si="2"/>
      </c>
      <c r="Q10" s="14">
        <f t="shared" si="2"/>
      </c>
      <c r="R10" s="16">
        <f t="shared" si="0"/>
        <v>128</v>
      </c>
    </row>
    <row r="11" spans="1:18" ht="12.75">
      <c r="A11" s="12">
        <v>8</v>
      </c>
      <c r="B11" s="3"/>
      <c r="C11" s="14">
        <f t="shared" si="1"/>
        <v>1</v>
      </c>
      <c r="D11" s="14">
        <f t="shared" si="2"/>
        <v>8</v>
      </c>
      <c r="E11" s="14">
        <f t="shared" si="2"/>
        <v>28</v>
      </c>
      <c r="F11" s="14">
        <f t="shared" si="2"/>
        <v>56</v>
      </c>
      <c r="G11" s="14"/>
      <c r="H11" s="14">
        <f t="shared" si="3"/>
        <v>70</v>
      </c>
      <c r="I11" s="14">
        <f t="shared" si="2"/>
        <v>56</v>
      </c>
      <c r="J11" s="14">
        <f t="shared" si="2"/>
        <v>28</v>
      </c>
      <c r="K11" s="14">
        <f t="shared" si="2"/>
        <v>8</v>
      </c>
      <c r="L11" s="14"/>
      <c r="M11" s="14">
        <f t="shared" si="4"/>
        <v>1</v>
      </c>
      <c r="N11" s="14">
        <f t="shared" si="2"/>
      </c>
      <c r="O11" s="14">
        <f t="shared" si="2"/>
      </c>
      <c r="P11" s="14">
        <f t="shared" si="2"/>
      </c>
      <c r="Q11" s="14">
        <f t="shared" si="2"/>
      </c>
      <c r="R11" s="16">
        <f t="shared" si="0"/>
        <v>256</v>
      </c>
    </row>
    <row r="12" spans="1:18" ht="12.75">
      <c r="A12" s="12">
        <v>9</v>
      </c>
      <c r="B12" s="1"/>
      <c r="C12" s="14">
        <f t="shared" si="1"/>
        <v>1</v>
      </c>
      <c r="D12" s="14">
        <f t="shared" si="2"/>
        <v>9</v>
      </c>
      <c r="E12" s="14">
        <f t="shared" si="2"/>
        <v>36</v>
      </c>
      <c r="F12" s="14">
        <f t="shared" si="2"/>
        <v>84</v>
      </c>
      <c r="G12" s="14"/>
      <c r="H12" s="14">
        <f t="shared" si="3"/>
        <v>126</v>
      </c>
      <c r="I12" s="14">
        <f t="shared" si="2"/>
        <v>126</v>
      </c>
      <c r="J12" s="14">
        <f t="shared" si="2"/>
        <v>84</v>
      </c>
      <c r="K12" s="14">
        <f t="shared" si="2"/>
        <v>36</v>
      </c>
      <c r="L12" s="14"/>
      <c r="M12" s="14">
        <f t="shared" si="4"/>
        <v>9</v>
      </c>
      <c r="N12" s="14">
        <f t="shared" si="2"/>
        <v>1</v>
      </c>
      <c r="O12" s="14">
        <f t="shared" si="2"/>
      </c>
      <c r="P12" s="14">
        <f t="shared" si="2"/>
      </c>
      <c r="Q12" s="14">
        <f t="shared" si="2"/>
      </c>
      <c r="R12" s="16">
        <f t="shared" si="0"/>
        <v>512</v>
      </c>
    </row>
    <row r="13" spans="1:18" ht="12.75">
      <c r="A13" s="12">
        <v>10</v>
      </c>
      <c r="B13" s="1"/>
      <c r="C13" s="14">
        <f t="shared" si="1"/>
        <v>1</v>
      </c>
      <c r="D13" s="14">
        <f t="shared" si="2"/>
        <v>10</v>
      </c>
      <c r="E13" s="14">
        <f t="shared" si="2"/>
        <v>45</v>
      </c>
      <c r="F13" s="14">
        <f t="shared" si="2"/>
        <v>120</v>
      </c>
      <c r="G13" s="14"/>
      <c r="H13" s="14">
        <f t="shared" si="3"/>
        <v>210</v>
      </c>
      <c r="I13" s="14">
        <f t="shared" si="2"/>
        <v>252</v>
      </c>
      <c r="J13" s="14">
        <f t="shared" si="2"/>
        <v>210</v>
      </c>
      <c r="K13" s="14">
        <f t="shared" si="2"/>
        <v>120</v>
      </c>
      <c r="L13" s="14"/>
      <c r="M13" s="14">
        <f t="shared" si="4"/>
        <v>45</v>
      </c>
      <c r="N13" s="14">
        <f t="shared" si="2"/>
        <v>10</v>
      </c>
      <c r="O13" s="14">
        <f t="shared" si="2"/>
        <v>1</v>
      </c>
      <c r="P13" s="14">
        <f t="shared" si="2"/>
      </c>
      <c r="Q13" s="14">
        <f t="shared" si="2"/>
      </c>
      <c r="R13" s="16">
        <f t="shared" si="0"/>
        <v>1024</v>
      </c>
    </row>
    <row r="14" spans="1:18" ht="12.75">
      <c r="A14" s="12">
        <v>11</v>
      </c>
      <c r="B14" s="1"/>
      <c r="C14" s="14">
        <f t="shared" si="1"/>
        <v>1</v>
      </c>
      <c r="D14" s="14">
        <f t="shared" si="2"/>
        <v>11</v>
      </c>
      <c r="E14" s="14">
        <f t="shared" si="2"/>
        <v>55</v>
      </c>
      <c r="F14" s="14">
        <f t="shared" si="2"/>
        <v>165</v>
      </c>
      <c r="G14" s="14"/>
      <c r="H14" s="14">
        <f t="shared" si="3"/>
        <v>330</v>
      </c>
      <c r="I14" s="14">
        <f t="shared" si="2"/>
        <v>462</v>
      </c>
      <c r="J14" s="14">
        <f t="shared" si="2"/>
        <v>462</v>
      </c>
      <c r="K14" s="14">
        <f t="shared" si="2"/>
        <v>330</v>
      </c>
      <c r="L14" s="14"/>
      <c r="M14" s="14">
        <f t="shared" si="4"/>
        <v>165</v>
      </c>
      <c r="N14" s="14">
        <f t="shared" si="2"/>
        <v>55</v>
      </c>
      <c r="O14" s="14">
        <f t="shared" si="2"/>
        <v>11</v>
      </c>
      <c r="P14" s="14">
        <f t="shared" si="2"/>
        <v>1</v>
      </c>
      <c r="Q14" s="14">
        <f t="shared" si="2"/>
      </c>
      <c r="R14" s="16">
        <f t="shared" si="0"/>
        <v>2048</v>
      </c>
    </row>
    <row r="15" spans="1:18" ht="13.5" thickBot="1">
      <c r="A15" s="17">
        <v>12</v>
      </c>
      <c r="B15" s="18"/>
      <c r="C15" s="14">
        <f t="shared" si="1"/>
        <v>1</v>
      </c>
      <c r="D15" s="14">
        <f t="shared" si="2"/>
        <v>12</v>
      </c>
      <c r="E15" s="14">
        <f t="shared" si="2"/>
        <v>66</v>
      </c>
      <c r="F15" s="14">
        <f t="shared" si="2"/>
        <v>220</v>
      </c>
      <c r="G15" s="14"/>
      <c r="H15" s="14">
        <f t="shared" si="3"/>
        <v>495</v>
      </c>
      <c r="I15" s="14">
        <f t="shared" si="2"/>
        <v>792</v>
      </c>
      <c r="J15" s="14">
        <f t="shared" si="2"/>
        <v>924</v>
      </c>
      <c r="K15" s="14">
        <f t="shared" si="2"/>
        <v>792</v>
      </c>
      <c r="L15" s="14"/>
      <c r="M15" s="14">
        <f t="shared" si="4"/>
        <v>495</v>
      </c>
      <c r="N15" s="14">
        <f t="shared" si="2"/>
        <v>220</v>
      </c>
      <c r="O15" s="14">
        <f t="shared" si="2"/>
        <v>66</v>
      </c>
      <c r="P15" s="14">
        <f t="shared" si="2"/>
        <v>12</v>
      </c>
      <c r="Q15" s="14">
        <f t="shared" si="2"/>
        <v>1</v>
      </c>
      <c r="R15" s="16">
        <f t="shared" si="0"/>
        <v>4096</v>
      </c>
    </row>
    <row r="17" ht="13.5" thickBot="1"/>
    <row r="18" spans="3:15" ht="15.75" thickBot="1">
      <c r="C18" s="76" t="s">
        <v>5</v>
      </c>
      <c r="D18" s="77"/>
      <c r="E18" s="77"/>
      <c r="F18" s="77"/>
      <c r="G18" s="77"/>
      <c r="H18" s="77"/>
      <c r="I18" s="77"/>
      <c r="J18" s="77"/>
      <c r="K18" s="77"/>
      <c r="L18" s="77"/>
      <c r="M18" s="78"/>
      <c r="N18" s="25"/>
      <c r="O18" s="25"/>
    </row>
    <row r="19" spans="3:15" ht="13.5" thickBot="1">
      <c r="C19" s="75"/>
      <c r="D19" s="75"/>
      <c r="E19" s="75"/>
      <c r="F19" s="75"/>
      <c r="G19" s="75"/>
      <c r="H19" s="75"/>
      <c r="I19" s="75"/>
      <c r="J19" s="75"/>
      <c r="K19" s="75"/>
      <c r="L19" s="75"/>
      <c r="M19" s="75"/>
      <c r="N19" s="75"/>
      <c r="O19" s="75"/>
    </row>
    <row r="20" spans="3:19" ht="12.75">
      <c r="C20" s="79" t="s">
        <v>15</v>
      </c>
      <c r="D20" s="80"/>
      <c r="E20" s="80"/>
      <c r="F20" s="80"/>
      <c r="G20" s="80"/>
      <c r="H20" s="80"/>
      <c r="I20" s="80"/>
      <c r="J20" s="80"/>
      <c r="K20" s="80"/>
      <c r="L20" s="80"/>
      <c r="M20" s="81"/>
      <c r="N20" s="29"/>
      <c r="O20" s="29"/>
      <c r="R20" s="19"/>
      <c r="S20" s="1"/>
    </row>
    <row r="21" spans="3:19" ht="16.5" customHeight="1">
      <c r="C21" s="82"/>
      <c r="D21" s="83"/>
      <c r="E21" s="83"/>
      <c r="F21" s="83"/>
      <c r="G21" s="83"/>
      <c r="H21" s="83"/>
      <c r="I21" s="83"/>
      <c r="J21" s="83"/>
      <c r="K21" s="83"/>
      <c r="L21" s="83"/>
      <c r="M21" s="84"/>
      <c r="N21" s="29"/>
      <c r="O21" s="29"/>
      <c r="R21" s="1"/>
      <c r="S21" s="1"/>
    </row>
    <row r="22" spans="3:19" ht="12.75">
      <c r="C22" s="82"/>
      <c r="D22" s="83"/>
      <c r="E22" s="83"/>
      <c r="F22" s="83"/>
      <c r="G22" s="83"/>
      <c r="H22" s="83"/>
      <c r="I22" s="83"/>
      <c r="J22" s="83"/>
      <c r="K22" s="83"/>
      <c r="L22" s="83"/>
      <c r="M22" s="84"/>
      <c r="N22" s="29"/>
      <c r="O22" s="29"/>
      <c r="R22" s="19"/>
      <c r="S22" s="1"/>
    </row>
    <row r="23" spans="3:19" ht="12.75">
      <c r="C23" s="82"/>
      <c r="D23" s="83"/>
      <c r="E23" s="83"/>
      <c r="F23" s="83"/>
      <c r="G23" s="83"/>
      <c r="H23" s="83"/>
      <c r="I23" s="83"/>
      <c r="J23" s="83"/>
      <c r="K23" s="83"/>
      <c r="L23" s="83"/>
      <c r="M23" s="84"/>
      <c r="R23" s="1"/>
      <c r="S23" s="1"/>
    </row>
    <row r="24" spans="3:13" ht="12.75">
      <c r="C24" s="82"/>
      <c r="D24" s="83"/>
      <c r="E24" s="83"/>
      <c r="F24" s="83"/>
      <c r="G24" s="83"/>
      <c r="H24" s="83"/>
      <c r="I24" s="83"/>
      <c r="J24" s="83"/>
      <c r="K24" s="83"/>
      <c r="L24" s="83"/>
      <c r="M24" s="84"/>
    </row>
    <row r="25" spans="3:13" ht="12.75">
      <c r="C25" s="82"/>
      <c r="D25" s="83"/>
      <c r="E25" s="83"/>
      <c r="F25" s="83"/>
      <c r="G25" s="83"/>
      <c r="H25" s="83"/>
      <c r="I25" s="83"/>
      <c r="J25" s="83"/>
      <c r="K25" s="83"/>
      <c r="L25" s="83"/>
      <c r="M25" s="84"/>
    </row>
    <row r="26" spans="3:13" ht="13.5" thickBot="1">
      <c r="C26" s="85"/>
      <c r="D26" s="86"/>
      <c r="E26" s="86"/>
      <c r="F26" s="86"/>
      <c r="G26" s="86"/>
      <c r="H26" s="86"/>
      <c r="I26" s="86"/>
      <c r="J26" s="86"/>
      <c r="K26" s="86"/>
      <c r="L26" s="86"/>
      <c r="M26" s="87"/>
    </row>
    <row r="27" spans="3:13" ht="12.75">
      <c r="C27" s="88" t="s">
        <v>13</v>
      </c>
      <c r="D27" s="89"/>
      <c r="E27" s="89"/>
      <c r="F27" s="89"/>
      <c r="G27" s="89"/>
      <c r="H27" s="89"/>
      <c r="I27" s="89"/>
      <c r="J27" s="89"/>
      <c r="K27" s="89"/>
      <c r="L27" s="89"/>
      <c r="M27" s="90"/>
    </row>
    <row r="28" spans="3:13" ht="13.5" thickBot="1">
      <c r="C28" s="91"/>
      <c r="D28" s="92"/>
      <c r="E28" s="92"/>
      <c r="F28" s="92"/>
      <c r="G28" s="92"/>
      <c r="H28" s="92"/>
      <c r="I28" s="92"/>
      <c r="J28" s="92"/>
      <c r="K28" s="92"/>
      <c r="L28" s="92"/>
      <c r="M28" s="93"/>
    </row>
    <row r="29" spans="3:13" ht="35.25" customHeight="1" thickBot="1">
      <c r="C29" s="94" t="s">
        <v>16</v>
      </c>
      <c r="D29" s="95"/>
      <c r="E29" s="95"/>
      <c r="F29" s="95"/>
      <c r="G29" s="95"/>
      <c r="H29" s="95"/>
      <c r="I29" s="95"/>
      <c r="J29" s="95"/>
      <c r="K29" s="95"/>
      <c r="L29" s="95"/>
      <c r="M29" s="96"/>
    </row>
    <row r="30" spans="3:13" ht="35.25" customHeight="1" thickBot="1">
      <c r="C30" s="67" t="s">
        <v>14</v>
      </c>
      <c r="D30" s="68"/>
      <c r="E30" s="68"/>
      <c r="F30" s="68"/>
      <c r="G30" s="68"/>
      <c r="H30" s="68"/>
      <c r="I30" s="68"/>
      <c r="J30" s="68"/>
      <c r="K30" s="68"/>
      <c r="L30" s="68"/>
      <c r="M30" s="69"/>
    </row>
    <row r="31" ht="13.5" thickBot="1"/>
    <row r="32" spans="3:16" ht="18.75" thickBot="1">
      <c r="C32" s="20" t="s">
        <v>6</v>
      </c>
      <c r="D32" s="28">
        <v>30</v>
      </c>
      <c r="E32" s="21"/>
      <c r="F32" s="21"/>
      <c r="G32" s="21"/>
      <c r="H32" s="21"/>
      <c r="I32" s="21"/>
      <c r="J32" s="39" t="s">
        <v>6</v>
      </c>
      <c r="K32" s="40">
        <v>30</v>
      </c>
      <c r="L32" s="62"/>
      <c r="M32" s="21"/>
      <c r="N32" s="41" t="s">
        <v>6</v>
      </c>
      <c r="O32" s="41">
        <v>30</v>
      </c>
      <c r="P32" s="21"/>
    </row>
    <row r="33" spans="3:16" ht="18.75" thickBot="1">
      <c r="C33" s="22" t="s">
        <v>7</v>
      </c>
      <c r="D33" s="28">
        <v>0.25</v>
      </c>
      <c r="E33" s="26" t="s">
        <v>8</v>
      </c>
      <c r="F33" s="27">
        <f>1-D33</f>
        <v>0.75</v>
      </c>
      <c r="G33" s="42"/>
      <c r="H33" s="21"/>
      <c r="I33" s="21"/>
      <c r="J33" s="50" t="s">
        <v>7</v>
      </c>
      <c r="K33" s="51">
        <v>0.5</v>
      </c>
      <c r="L33" s="63"/>
      <c r="M33" s="21"/>
      <c r="N33" s="49" t="s">
        <v>7</v>
      </c>
      <c r="O33" s="49">
        <v>0.8</v>
      </c>
      <c r="P33" s="21"/>
    </row>
    <row r="34" spans="3:16" ht="18.75" thickBot="1">
      <c r="C34" s="21"/>
      <c r="D34" s="21"/>
      <c r="E34" s="21"/>
      <c r="F34" s="21"/>
      <c r="G34" s="21"/>
      <c r="H34" s="21"/>
      <c r="I34" s="21"/>
      <c r="J34" s="21"/>
      <c r="K34" s="21"/>
      <c r="L34" s="21"/>
      <c r="M34" s="21"/>
      <c r="N34" s="21"/>
      <c r="O34" s="21"/>
      <c r="P34" s="21"/>
    </row>
    <row r="35" spans="3:16" ht="18" customHeight="1">
      <c r="C35" s="30" t="s">
        <v>9</v>
      </c>
      <c r="D35" s="31" t="s">
        <v>10</v>
      </c>
      <c r="E35" s="31" t="s">
        <v>11</v>
      </c>
      <c r="F35" s="32" t="s">
        <v>12</v>
      </c>
      <c r="G35" s="32" t="s">
        <v>17</v>
      </c>
      <c r="H35" s="21"/>
      <c r="I35" s="21"/>
      <c r="J35" s="45" t="s">
        <v>9</v>
      </c>
      <c r="K35" s="46" t="s">
        <v>10</v>
      </c>
      <c r="L35" s="46" t="s">
        <v>11</v>
      </c>
      <c r="M35" s="36"/>
      <c r="N35" s="47" t="s">
        <v>9</v>
      </c>
      <c r="O35" s="48" t="s">
        <v>10</v>
      </c>
      <c r="P35" s="66" t="s">
        <v>11</v>
      </c>
    </row>
    <row r="36" spans="3:18" ht="18">
      <c r="C36" s="33">
        <v>0</v>
      </c>
      <c r="D36" s="97">
        <f>_xlfn.BINOM.DIST($C36,$D$32,$D$33,FALSE)</f>
        <v>0.00017858209017001484</v>
      </c>
      <c r="E36" s="99">
        <f>_xlfn.BINOM.DIST($C36,$D$32,$D$33,TRUE)</f>
        <v>0.00017858209017001484</v>
      </c>
      <c r="F36" s="100">
        <f>C36*D36</f>
        <v>0</v>
      </c>
      <c r="G36" s="99">
        <f>C36*F36</f>
        <v>0</v>
      </c>
      <c r="H36" s="21"/>
      <c r="I36" s="21"/>
      <c r="J36" s="33">
        <v>0</v>
      </c>
      <c r="K36" s="24">
        <f>_xlfn.BINOM.DIST($C36,$D$32,$K$33,FALSE)</f>
        <v>9.313225746154793E-10</v>
      </c>
      <c r="L36" s="24">
        <f>_xlfn.BINOM.DIST($C36,$D$32,$K$33,TRUE)</f>
        <v>9.313225746154793E-10</v>
      </c>
      <c r="M36" s="21"/>
      <c r="N36" s="35">
        <v>0</v>
      </c>
      <c r="O36" s="35">
        <f>_xlfn.BINOM.DIST($C36,$O$32,$O$33,FALSE)</f>
        <v>1.0737418239999939E-21</v>
      </c>
      <c r="P36" s="35">
        <f>_xlfn.BINOM.DIST($C36,$O$32,$O$33,TRUE)</f>
        <v>1.0737418239999939E-21</v>
      </c>
      <c r="R36" s="38"/>
    </row>
    <row r="37" spans="3:16" ht="18">
      <c r="C37" s="33">
        <v>1</v>
      </c>
      <c r="D37" s="97">
        <f aca="true" t="shared" si="7" ref="D37:D66">_xlfn.BINOM.DIST($C37,$D$32,$D$33,FALSE)</f>
        <v>0.0017858209017001464</v>
      </c>
      <c r="E37" s="99">
        <f aca="true" t="shared" si="8" ref="E37:E66">_xlfn.BINOM.DIST($C37,$D$32,$D$33,TRUE)</f>
        <v>0.001964402991870163</v>
      </c>
      <c r="F37" s="100">
        <f aca="true" t="shared" si="9" ref="F37:F66">C37*D37</f>
        <v>0.0017858209017001464</v>
      </c>
      <c r="G37" s="99">
        <f aca="true" t="shared" si="10" ref="G37:G66">C37*F37</f>
        <v>0.0017858209017001464</v>
      </c>
      <c r="H37" s="21"/>
      <c r="I37" s="21"/>
      <c r="J37" s="33">
        <v>1</v>
      </c>
      <c r="K37" s="24">
        <f aca="true" t="shared" si="11" ref="K37:K66">_xlfn.BINOM.DIST($C37,$D$32,$K$33,FALSE)</f>
        <v>2.793967723846436E-08</v>
      </c>
      <c r="L37" s="24">
        <f aca="true" t="shared" si="12" ref="L37:L66">_xlfn.BINOM.DIST($C37,$D$32,$K$33,TRUE)</f>
        <v>2.8870999813079864E-08</v>
      </c>
      <c r="M37" s="21"/>
      <c r="N37" s="35">
        <v>1</v>
      </c>
      <c r="O37" s="35">
        <f aca="true" t="shared" si="13" ref="O37:O66">_xlfn.BINOM.DIST($C37,$O$32,$O$33,FALSE)</f>
        <v>1.288490188799992E-19</v>
      </c>
      <c r="P37" s="35">
        <f aca="true" t="shared" si="14" ref="P37:P66">_xlfn.BINOM.DIST($C37,$O$32,$O$33,TRUE)</f>
        <v>1.2992276070399955E-19</v>
      </c>
    </row>
    <row r="38" spans="3:16" ht="18">
      <c r="C38" s="33">
        <v>2</v>
      </c>
      <c r="D38" s="97">
        <f t="shared" si="7"/>
        <v>0.00863146769155072</v>
      </c>
      <c r="E38" s="99">
        <f t="shared" si="8"/>
        <v>0.010595870683420883</v>
      </c>
      <c r="F38" s="100">
        <f t="shared" si="9"/>
        <v>0.01726293538310144</v>
      </c>
      <c r="G38" s="99">
        <f t="shared" si="10"/>
        <v>0.03452587076620288</v>
      </c>
      <c r="H38" s="21"/>
      <c r="I38" s="21"/>
      <c r="J38" s="33">
        <v>2</v>
      </c>
      <c r="K38" s="24">
        <f t="shared" si="11"/>
        <v>4.051253199577334E-07</v>
      </c>
      <c r="L38" s="24">
        <f t="shared" si="12"/>
        <v>4.3399631977081267E-07</v>
      </c>
      <c r="N38" s="37">
        <v>2</v>
      </c>
      <c r="O38" s="35">
        <f t="shared" si="13"/>
        <v>7.473243095040024E-18</v>
      </c>
      <c r="P38" s="35">
        <f t="shared" si="14"/>
        <v>7.603165855743942E-18</v>
      </c>
    </row>
    <row r="39" spans="3:16" ht="18" customHeight="1">
      <c r="C39" s="33">
        <v>3</v>
      </c>
      <c r="D39" s="97">
        <f t="shared" si="7"/>
        <v>0.02685345504037998</v>
      </c>
      <c r="E39" s="99">
        <f t="shared" si="8"/>
        <v>0.0374493257238009</v>
      </c>
      <c r="F39" s="100">
        <f t="shared" si="9"/>
        <v>0.08056036512113994</v>
      </c>
      <c r="G39" s="99">
        <f t="shared" si="10"/>
        <v>0.2416810953634198</v>
      </c>
      <c r="H39" s="21"/>
      <c r="I39" s="21"/>
      <c r="J39" s="33">
        <v>3</v>
      </c>
      <c r="K39" s="24">
        <f t="shared" si="11"/>
        <v>3.781169652938836E-06</v>
      </c>
      <c r="L39" s="24">
        <f t="shared" si="12"/>
        <v>4.215165972709661E-06</v>
      </c>
      <c r="N39" s="37">
        <v>3</v>
      </c>
      <c r="O39" s="35">
        <f t="shared" si="13"/>
        <v>2.790010755481568E-16</v>
      </c>
      <c r="P39" s="35">
        <f t="shared" si="14"/>
        <v>2.866042414039035E-16</v>
      </c>
    </row>
    <row r="40" spans="3:16" ht="18" customHeight="1">
      <c r="C40" s="33">
        <v>4</v>
      </c>
      <c r="D40" s="97">
        <f t="shared" si="7"/>
        <v>0.06042027384085502</v>
      </c>
      <c r="E40" s="99">
        <f t="shared" si="8"/>
        <v>0.09786959956465596</v>
      </c>
      <c r="F40" s="100">
        <f t="shared" si="9"/>
        <v>0.24168109536342008</v>
      </c>
      <c r="G40" s="99">
        <f t="shared" si="10"/>
        <v>0.9667243814536803</v>
      </c>
      <c r="H40" s="21"/>
      <c r="I40" s="21"/>
      <c r="J40" s="33">
        <v>4</v>
      </c>
      <c r="K40" s="24">
        <f t="shared" si="11"/>
        <v>2.5522895157337233E-05</v>
      </c>
      <c r="L40" s="24">
        <f t="shared" si="12"/>
        <v>2.9738061130046844E-05</v>
      </c>
      <c r="N40" s="37">
        <v>4</v>
      </c>
      <c r="O40" s="35">
        <f t="shared" si="13"/>
        <v>7.533029039800263E-15</v>
      </c>
      <c r="P40" s="35">
        <f t="shared" si="14"/>
        <v>7.81963328120418E-15</v>
      </c>
    </row>
    <row r="41" spans="3:16" ht="18" customHeight="1">
      <c r="C41" s="33">
        <v>5</v>
      </c>
      <c r="D41" s="97">
        <f t="shared" si="7"/>
        <v>0.10472847465748199</v>
      </c>
      <c r="E41" s="99">
        <f t="shared" si="8"/>
        <v>0.2025980742221379</v>
      </c>
      <c r="F41" s="100">
        <f t="shared" si="9"/>
        <v>0.5236423732874099</v>
      </c>
      <c r="G41" s="99">
        <f t="shared" si="10"/>
        <v>2.6182118664370497</v>
      </c>
      <c r="H41" s="21"/>
      <c r="I41" s="21"/>
      <c r="J41" s="33">
        <v>5</v>
      </c>
      <c r="K41" s="97">
        <f t="shared" si="11"/>
        <v>0.00013271905481815344</v>
      </c>
      <c r="L41" s="97">
        <f t="shared" si="12"/>
        <v>0.00016245711594820044</v>
      </c>
      <c r="N41" s="37">
        <v>5</v>
      </c>
      <c r="O41" s="35">
        <f t="shared" si="13"/>
        <v>1.5668700402784557E-13</v>
      </c>
      <c r="P41" s="35">
        <f t="shared" si="14"/>
        <v>1.645066373090503E-13</v>
      </c>
    </row>
    <row r="42" spans="3:16" ht="18" customHeight="1">
      <c r="C42" s="33">
        <v>6</v>
      </c>
      <c r="D42" s="97">
        <f t="shared" si="7"/>
        <v>0.1454562148020583</v>
      </c>
      <c r="E42" s="99">
        <f t="shared" si="8"/>
        <v>0.3480542890241963</v>
      </c>
      <c r="F42" s="100">
        <f t="shared" si="9"/>
        <v>0.8727372888123499</v>
      </c>
      <c r="G42" s="99">
        <f t="shared" si="10"/>
        <v>5.2364237328740995</v>
      </c>
      <c r="H42" s="21"/>
      <c r="I42" s="21"/>
      <c r="J42" s="33">
        <v>6</v>
      </c>
      <c r="K42" s="97">
        <f t="shared" si="11"/>
        <v>0.0005529960617423047</v>
      </c>
      <c r="L42" s="97">
        <f t="shared" si="12"/>
        <v>0.0007154531776905059</v>
      </c>
      <c r="N42" s="37">
        <v>6</v>
      </c>
      <c r="O42" s="35">
        <f t="shared" si="13"/>
        <v>2.6114500671307584E-12</v>
      </c>
      <c r="P42" s="35">
        <f t="shared" si="14"/>
        <v>2.7759567044398276E-12</v>
      </c>
    </row>
    <row r="43" spans="3:16" ht="18" customHeight="1">
      <c r="C43" s="60">
        <v>7</v>
      </c>
      <c r="D43" s="97">
        <f t="shared" si="7"/>
        <v>0.16623567405949521</v>
      </c>
      <c r="E43" s="99">
        <f t="shared" si="8"/>
        <v>0.5142899630836911</v>
      </c>
      <c r="F43" s="100">
        <f t="shared" si="9"/>
        <v>1.1636497184164665</v>
      </c>
      <c r="G43" s="99">
        <f t="shared" si="10"/>
        <v>8.145548028915265</v>
      </c>
      <c r="H43" s="21"/>
      <c r="I43" s="21"/>
      <c r="J43" s="65">
        <v>7</v>
      </c>
      <c r="K43" s="97">
        <f t="shared" si="11"/>
        <v>0.0018959864974021896</v>
      </c>
      <c r="L43" s="97">
        <f t="shared" si="12"/>
        <v>0.002611439675092698</v>
      </c>
      <c r="N43" s="37">
        <v>7</v>
      </c>
      <c r="O43" s="35">
        <f t="shared" si="13"/>
        <v>3.581417234922174E-11</v>
      </c>
      <c r="P43" s="35">
        <f t="shared" si="14"/>
        <v>3.859012905366176E-11</v>
      </c>
    </row>
    <row r="44" spans="3:16" ht="18" customHeight="1">
      <c r="C44" s="33">
        <v>8</v>
      </c>
      <c r="D44" s="97">
        <f t="shared" si="7"/>
        <v>0.15930918764034957</v>
      </c>
      <c r="E44" s="99">
        <f t="shared" si="8"/>
        <v>0.6735991507240405</v>
      </c>
      <c r="F44" s="100">
        <f t="shared" si="9"/>
        <v>1.2744735011227966</v>
      </c>
      <c r="G44" s="99">
        <f t="shared" si="10"/>
        <v>10.195788008982372</v>
      </c>
      <c r="H44" s="21"/>
      <c r="I44" s="21"/>
      <c r="J44" s="33">
        <v>8</v>
      </c>
      <c r="K44" s="97">
        <f t="shared" si="11"/>
        <v>0.005450961180031305</v>
      </c>
      <c r="L44" s="97">
        <f t="shared" si="12"/>
        <v>0.008062400855123998</v>
      </c>
      <c r="N44" s="37">
        <v>8</v>
      </c>
      <c r="O44" s="35">
        <f t="shared" si="13"/>
        <v>4.118629820160523E-10</v>
      </c>
      <c r="P44" s="35">
        <f t="shared" si="14"/>
        <v>4.504531110697153E-10</v>
      </c>
    </row>
    <row r="45" spans="3:16" ht="18" customHeight="1">
      <c r="C45" s="33">
        <v>9</v>
      </c>
      <c r="D45" s="97">
        <f t="shared" si="7"/>
        <v>0.12980748622547</v>
      </c>
      <c r="E45" s="99">
        <f t="shared" si="8"/>
        <v>0.8034066369495109</v>
      </c>
      <c r="F45" s="100">
        <f t="shared" si="9"/>
        <v>1.1682673760292301</v>
      </c>
      <c r="G45" s="99">
        <f t="shared" si="10"/>
        <v>10.514406384263072</v>
      </c>
      <c r="H45" s="21"/>
      <c r="I45" s="21"/>
      <c r="J45" s="33">
        <v>9</v>
      </c>
      <c r="K45" s="97">
        <f t="shared" si="11"/>
        <v>0.013324571773409849</v>
      </c>
      <c r="L45" s="97">
        <f t="shared" si="12"/>
        <v>0.02138697262853385</v>
      </c>
      <c r="N45" s="37">
        <v>9</v>
      </c>
      <c r="O45" s="35">
        <f t="shared" si="13"/>
        <v>4.027104713045849E-09</v>
      </c>
      <c r="P45" s="35">
        <f t="shared" si="14"/>
        <v>4.477557824115583E-09</v>
      </c>
    </row>
    <row r="46" spans="3:16" ht="18">
      <c r="C46" s="33">
        <v>10</v>
      </c>
      <c r="D46" s="97">
        <f t="shared" si="7"/>
        <v>0.09086524035782902</v>
      </c>
      <c r="E46" s="99">
        <f t="shared" si="8"/>
        <v>0.8942718773073399</v>
      </c>
      <c r="F46" s="100">
        <f t="shared" si="9"/>
        <v>0.9086524035782901</v>
      </c>
      <c r="G46" s="99">
        <f t="shared" si="10"/>
        <v>9.086524035782901</v>
      </c>
      <c r="H46" s="21"/>
      <c r="I46" s="21"/>
      <c r="J46" s="33">
        <v>10</v>
      </c>
      <c r="K46" s="97">
        <f t="shared" si="11"/>
        <v>0.027981600724160692</v>
      </c>
      <c r="L46" s="97">
        <f t="shared" si="12"/>
        <v>0.04936857335269451</v>
      </c>
      <c r="N46" s="37">
        <v>10</v>
      </c>
      <c r="O46" s="35">
        <f t="shared" si="13"/>
        <v>3.382767958958513E-08</v>
      </c>
      <c r="P46" s="35">
        <f t="shared" si="14"/>
        <v>3.830523741370069E-08</v>
      </c>
    </row>
    <row r="47" spans="3:16" ht="18">
      <c r="C47" s="33">
        <v>11</v>
      </c>
      <c r="D47" s="97">
        <f t="shared" si="7"/>
        <v>0.05506984264110847</v>
      </c>
      <c r="E47" s="99">
        <f t="shared" si="8"/>
        <v>0.9493417199484484</v>
      </c>
      <c r="F47" s="100">
        <f t="shared" si="9"/>
        <v>0.6057682690521932</v>
      </c>
      <c r="G47" s="99">
        <f t="shared" si="10"/>
        <v>6.663450959574125</v>
      </c>
      <c r="H47" s="21"/>
      <c r="I47" s="21"/>
      <c r="J47" s="33">
        <v>11</v>
      </c>
      <c r="K47" s="97">
        <f t="shared" si="11"/>
        <v>0.050875637680292116</v>
      </c>
      <c r="L47" s="97">
        <f t="shared" si="12"/>
        <v>0.10024421103298661</v>
      </c>
      <c r="N47" s="37">
        <v>11</v>
      </c>
      <c r="O47" s="35">
        <f t="shared" si="13"/>
        <v>2.460194879242557E-07</v>
      </c>
      <c r="P47" s="35">
        <f t="shared" si="14"/>
        <v>2.8432472533795686E-07</v>
      </c>
    </row>
    <row r="48" spans="3:16" ht="18">
      <c r="C48" s="33">
        <v>12</v>
      </c>
      <c r="D48" s="97">
        <f t="shared" si="7"/>
        <v>0.029064639171696133</v>
      </c>
      <c r="E48" s="99">
        <f t="shared" si="8"/>
        <v>0.9784063591201445</v>
      </c>
      <c r="F48" s="100">
        <f t="shared" si="9"/>
        <v>0.3487756700603536</v>
      </c>
      <c r="G48" s="99">
        <f t="shared" si="10"/>
        <v>4.185308040724243</v>
      </c>
      <c r="H48" s="21"/>
      <c r="I48" s="21"/>
      <c r="J48" s="33">
        <v>12</v>
      </c>
      <c r="K48" s="97">
        <f t="shared" si="11"/>
        <v>0.08055309299379589</v>
      </c>
      <c r="L48" s="97">
        <f t="shared" si="12"/>
        <v>0.18079730402678254</v>
      </c>
      <c r="N48" s="37">
        <v>12</v>
      </c>
      <c r="O48" s="35">
        <f t="shared" si="13"/>
        <v>1.5581234235202806E-06</v>
      </c>
      <c r="P48" s="35">
        <f t="shared" si="14"/>
        <v>1.8424481488582454E-06</v>
      </c>
    </row>
    <row r="49" spans="3:16" ht="18">
      <c r="C49" s="33">
        <v>13</v>
      </c>
      <c r="D49" s="97">
        <f t="shared" si="7"/>
        <v>0.01341444884847515</v>
      </c>
      <c r="E49" s="99">
        <f t="shared" si="8"/>
        <v>0.9918208079686197</v>
      </c>
      <c r="F49" s="100">
        <f t="shared" si="9"/>
        <v>0.17438783503017696</v>
      </c>
      <c r="G49" s="99">
        <f t="shared" si="10"/>
        <v>2.2670418553923004</v>
      </c>
      <c r="H49" s="21"/>
      <c r="I49" s="21"/>
      <c r="J49" s="33">
        <v>13</v>
      </c>
      <c r="K49" s="97">
        <f t="shared" si="11"/>
        <v>0.1115350518375635</v>
      </c>
      <c r="L49" s="97">
        <f t="shared" si="12"/>
        <v>0.2923323558643462</v>
      </c>
      <c r="N49" s="37">
        <v>13</v>
      </c>
      <c r="O49" s="35">
        <f t="shared" si="13"/>
        <v>8.629606653343117E-06</v>
      </c>
      <c r="P49" s="35">
        <f t="shared" si="14"/>
        <v>1.0472054802201377E-05</v>
      </c>
    </row>
    <row r="50" spans="3:16" ht="18">
      <c r="C50" s="33">
        <v>14</v>
      </c>
      <c r="D50" s="97">
        <f t="shared" si="7"/>
        <v>0.005429657867239937</v>
      </c>
      <c r="E50" s="99">
        <f t="shared" si="8"/>
        <v>0.9972504658358596</v>
      </c>
      <c r="F50" s="100">
        <f t="shared" si="9"/>
        <v>0.07601521014135912</v>
      </c>
      <c r="G50" s="99">
        <f t="shared" si="10"/>
        <v>1.0642129419790276</v>
      </c>
      <c r="H50" s="21"/>
      <c r="I50" s="21"/>
      <c r="J50" s="33">
        <v>14</v>
      </c>
      <c r="K50" s="97">
        <f t="shared" si="11"/>
        <v>0.13543542008847004</v>
      </c>
      <c r="L50" s="97">
        <f t="shared" si="12"/>
        <v>0.42776777595281623</v>
      </c>
      <c r="N50" s="37">
        <v>14</v>
      </c>
      <c r="O50" s="35">
        <f t="shared" si="13"/>
        <v>4.191523231623793E-05</v>
      </c>
      <c r="P50" s="35">
        <f t="shared" si="14"/>
        <v>5.2387287118439394E-05</v>
      </c>
    </row>
    <row r="51" spans="3:16" ht="18">
      <c r="C51" s="33">
        <v>15</v>
      </c>
      <c r="D51" s="97">
        <f t="shared" si="7"/>
        <v>0.0019305450194630907</v>
      </c>
      <c r="E51" s="99">
        <f t="shared" si="8"/>
        <v>0.9991810108553227</v>
      </c>
      <c r="F51" s="100">
        <f t="shared" si="9"/>
        <v>0.028958175291946362</v>
      </c>
      <c r="G51" s="99">
        <f t="shared" si="10"/>
        <v>0.4343726293791954</v>
      </c>
      <c r="H51" s="21"/>
      <c r="I51" s="21"/>
      <c r="J51" s="60">
        <v>15</v>
      </c>
      <c r="K51" s="97">
        <f t="shared" si="11"/>
        <v>0.14446444809436798</v>
      </c>
      <c r="L51" s="97">
        <f t="shared" si="12"/>
        <v>0.5722322240471838</v>
      </c>
      <c r="N51" s="37">
        <v>15</v>
      </c>
      <c r="O51" s="97" t="s">
        <v>26</v>
      </c>
      <c r="P51" s="97">
        <f t="shared" si="14"/>
        <v>0.00023122561166772154</v>
      </c>
    </row>
    <row r="52" spans="3:16" ht="18">
      <c r="C52" s="33">
        <v>16</v>
      </c>
      <c r="D52" s="97">
        <f t="shared" si="7"/>
        <v>0.0006032953185822151</v>
      </c>
      <c r="E52" s="99">
        <f t="shared" si="8"/>
        <v>0.9997843061739049</v>
      </c>
      <c r="F52" s="100">
        <f t="shared" si="9"/>
        <v>0.009652725097315441</v>
      </c>
      <c r="G52" s="99">
        <f t="shared" si="10"/>
        <v>0.15444360155704706</v>
      </c>
      <c r="H52" s="21"/>
      <c r="I52" s="21"/>
      <c r="J52" s="33">
        <v>16</v>
      </c>
      <c r="K52" s="97">
        <f t="shared" si="11"/>
        <v>0.13543542008847004</v>
      </c>
      <c r="L52" s="97">
        <f t="shared" si="12"/>
        <v>0.7076676441356538</v>
      </c>
      <c r="N52" s="37">
        <v>16</v>
      </c>
      <c r="O52" s="97">
        <f t="shared" si="13"/>
        <v>0.000670643717059809</v>
      </c>
      <c r="P52" s="97">
        <f t="shared" si="14"/>
        <v>0.0009018693287275319</v>
      </c>
    </row>
    <row r="53" spans="3:16" ht="18">
      <c r="C53" s="33">
        <v>17</v>
      </c>
      <c r="D53" s="97">
        <f t="shared" si="7"/>
        <v>0.0001656104796108044</v>
      </c>
      <c r="E53" s="99">
        <f t="shared" si="8"/>
        <v>0.9999499166535157</v>
      </c>
      <c r="F53" s="100">
        <f t="shared" si="9"/>
        <v>0.0028153781533836746</v>
      </c>
      <c r="G53" s="99">
        <f t="shared" si="10"/>
        <v>0.04786142860752247</v>
      </c>
      <c r="H53" s="21"/>
      <c r="I53" s="21"/>
      <c r="J53" s="33">
        <v>17</v>
      </c>
      <c r="K53" s="97">
        <f t="shared" si="11"/>
        <v>0.1115350518375635</v>
      </c>
      <c r="L53" s="97">
        <f t="shared" si="12"/>
        <v>0.8192026959732175</v>
      </c>
      <c r="N53" s="37">
        <v>17</v>
      </c>
      <c r="O53" s="97">
        <f t="shared" si="13"/>
        <v>0.0022091793032558396</v>
      </c>
      <c r="P53" s="97">
        <f t="shared" si="14"/>
        <v>0.003111048631983375</v>
      </c>
    </row>
    <row r="54" spans="3:16" ht="18">
      <c r="C54" s="33">
        <v>18</v>
      </c>
      <c r="D54" s="98">
        <f t="shared" si="7"/>
        <v>3.9869189535934406E-05</v>
      </c>
      <c r="E54" s="99">
        <f t="shared" si="8"/>
        <v>0.9999897858430516</v>
      </c>
      <c r="F54" s="100">
        <f t="shared" si="9"/>
        <v>0.0007176454116468193</v>
      </c>
      <c r="G54" s="99">
        <f t="shared" si="10"/>
        <v>0.012917617409642748</v>
      </c>
      <c r="H54" s="21"/>
      <c r="I54" s="21"/>
      <c r="J54" s="33">
        <v>18</v>
      </c>
      <c r="K54" s="97">
        <f t="shared" si="11"/>
        <v>0.08055309299379589</v>
      </c>
      <c r="L54" s="97">
        <f t="shared" si="12"/>
        <v>0.8997557889670134</v>
      </c>
      <c r="N54" s="37">
        <v>18</v>
      </c>
      <c r="O54" s="97">
        <f t="shared" si="13"/>
        <v>0.0063820735427391004</v>
      </c>
      <c r="P54" s="97">
        <f t="shared" si="14"/>
        <v>0.009493122174722467</v>
      </c>
    </row>
    <row r="55" spans="3:16" ht="18">
      <c r="C55" s="33">
        <v>19</v>
      </c>
      <c r="D55" s="98">
        <f t="shared" si="7"/>
        <v>8.393513586512485E-06</v>
      </c>
      <c r="E55" s="99">
        <f t="shared" si="8"/>
        <v>0.9999981793566382</v>
      </c>
      <c r="F55" s="100">
        <f t="shared" si="9"/>
        <v>0.00015947675814373722</v>
      </c>
      <c r="G55" s="99">
        <f t="shared" si="10"/>
        <v>0.003030058404731007</v>
      </c>
      <c r="H55" s="21"/>
      <c r="I55" s="21"/>
      <c r="J55" s="33">
        <v>19</v>
      </c>
      <c r="K55" s="97">
        <f t="shared" si="11"/>
        <v>0.050875637680292116</v>
      </c>
      <c r="L55" s="97">
        <f t="shared" si="12"/>
        <v>0.9506314266473055</v>
      </c>
      <c r="N55" s="37">
        <v>19</v>
      </c>
      <c r="O55" s="97">
        <f t="shared" si="13"/>
        <v>0.01612313316060403</v>
      </c>
      <c r="P55" s="97">
        <f t="shared" si="14"/>
        <v>0.025616255335326583</v>
      </c>
    </row>
    <row r="56" spans="3:16" ht="18">
      <c r="C56" s="33">
        <v>20</v>
      </c>
      <c r="D56" s="98">
        <f t="shared" si="7"/>
        <v>1.5388108241939609E-06</v>
      </c>
      <c r="E56" s="99">
        <f t="shared" si="8"/>
        <v>0.9999997181674624</v>
      </c>
      <c r="F56" s="102">
        <f t="shared" si="9"/>
        <v>3.0776216483879215E-05</v>
      </c>
      <c r="G56" s="103">
        <f t="shared" si="10"/>
        <v>0.0006155243296775843</v>
      </c>
      <c r="H56" s="21"/>
      <c r="I56" s="21"/>
      <c r="J56" s="33">
        <v>20</v>
      </c>
      <c r="K56" s="97">
        <f t="shared" si="11"/>
        <v>0.02798160072416069</v>
      </c>
      <c r="L56" s="97">
        <f t="shared" si="12"/>
        <v>0.9786130273714662</v>
      </c>
      <c r="N56" s="37">
        <v>20</v>
      </c>
      <c r="O56" s="97">
        <f t="shared" si="13"/>
        <v>0.03547089295332889</v>
      </c>
      <c r="P56" s="97">
        <f t="shared" si="14"/>
        <v>0.0610871482886555</v>
      </c>
    </row>
    <row r="57" spans="3:16" ht="18">
      <c r="C57" s="33">
        <v>21</v>
      </c>
      <c r="D57" s="98">
        <f t="shared" si="7"/>
        <v>2.44255686379994E-07</v>
      </c>
      <c r="E57" s="99">
        <f t="shared" si="8"/>
        <v>0.9999999624231488</v>
      </c>
      <c r="F57" s="102">
        <f t="shared" si="9"/>
        <v>5.129369413979873E-06</v>
      </c>
      <c r="G57" s="103">
        <f t="shared" si="10"/>
        <v>0.00010771675769357734</v>
      </c>
      <c r="H57" s="21"/>
      <c r="I57" s="21"/>
      <c r="J57" s="33">
        <v>21</v>
      </c>
      <c r="K57" s="97">
        <f t="shared" si="11"/>
        <v>0.013324571773409843</v>
      </c>
      <c r="L57" s="97">
        <f t="shared" si="12"/>
        <v>0.991937599144876</v>
      </c>
      <c r="N57" s="37">
        <v>21</v>
      </c>
      <c r="O57" s="97">
        <f t="shared" si="13"/>
        <v>0.06756360562538842</v>
      </c>
      <c r="P57" s="97">
        <f t="shared" si="14"/>
        <v>0.128650753914044</v>
      </c>
    </row>
    <row r="58" spans="3:16" ht="18">
      <c r="C58" s="33">
        <v>22</v>
      </c>
      <c r="D58" s="98">
        <f t="shared" si="7"/>
        <v>3.33075935972719E-08</v>
      </c>
      <c r="E58" s="99">
        <f t="shared" si="8"/>
        <v>0.9999999957307424</v>
      </c>
      <c r="F58" s="102">
        <f t="shared" si="9"/>
        <v>7.327670591399818E-07</v>
      </c>
      <c r="G58" s="103">
        <f t="shared" si="10"/>
        <v>1.6120875301079598E-05</v>
      </c>
      <c r="H58" s="21"/>
      <c r="I58" s="21"/>
      <c r="J58" s="33">
        <v>22</v>
      </c>
      <c r="K58" s="97">
        <f t="shared" si="11"/>
        <v>0.005450961180031302</v>
      </c>
      <c r="L58" s="97">
        <f t="shared" si="12"/>
        <v>0.9973885603249073</v>
      </c>
      <c r="N58" s="37">
        <v>22</v>
      </c>
      <c r="O58" s="97">
        <f t="shared" si="13"/>
        <v>0.1105586273869992</v>
      </c>
      <c r="P58" s="97">
        <f t="shared" si="14"/>
        <v>0.23920938130104286</v>
      </c>
    </row>
    <row r="59" spans="3:16" ht="18">
      <c r="C59" s="33">
        <v>23</v>
      </c>
      <c r="D59" s="98">
        <f t="shared" si="7"/>
        <v>3.861749982292376E-09</v>
      </c>
      <c r="E59" s="99">
        <f t="shared" si="8"/>
        <v>0.9999999995924923</v>
      </c>
      <c r="F59" s="102">
        <f t="shared" si="9"/>
        <v>8.882024959272465E-08</v>
      </c>
      <c r="G59" s="103">
        <f t="shared" si="10"/>
        <v>2.042865740632667E-06</v>
      </c>
      <c r="H59" s="21"/>
      <c r="I59" s="21"/>
      <c r="J59" s="33">
        <v>23</v>
      </c>
      <c r="K59" s="24">
        <f t="shared" si="11"/>
        <v>0.0018959864974021896</v>
      </c>
      <c r="L59" s="97">
        <f t="shared" si="12"/>
        <v>0.9992845468223095</v>
      </c>
      <c r="N59" s="37">
        <v>23</v>
      </c>
      <c r="O59" s="97">
        <f t="shared" si="13"/>
        <v>0.15382069897321635</v>
      </c>
      <c r="P59" s="97">
        <f t="shared" si="14"/>
        <v>0.3930300802742596</v>
      </c>
    </row>
    <row r="60" spans="3:16" ht="18">
      <c r="C60" s="33">
        <v>24</v>
      </c>
      <c r="D60" s="98">
        <f t="shared" si="7"/>
        <v>3.754479149450926E-10</v>
      </c>
      <c r="E60" s="99">
        <f t="shared" si="8"/>
        <v>0.9999999999679403</v>
      </c>
      <c r="F60" s="102">
        <f t="shared" si="9"/>
        <v>9.010749958682223E-09</v>
      </c>
      <c r="G60" s="103">
        <f t="shared" si="10"/>
        <v>2.1625799900837334E-07</v>
      </c>
      <c r="H60" s="21"/>
      <c r="I60" s="21"/>
      <c r="J60" s="33">
        <v>24</v>
      </c>
      <c r="K60" s="24">
        <f t="shared" si="11"/>
        <v>0.0005529960617423047</v>
      </c>
      <c r="L60" s="97">
        <f t="shared" si="12"/>
        <v>0.9998375428840518</v>
      </c>
      <c r="N60" s="61">
        <v>24</v>
      </c>
      <c r="O60" s="97">
        <f t="shared" si="13"/>
        <v>0.17945748213541912</v>
      </c>
      <c r="P60" s="97">
        <f t="shared" si="14"/>
        <v>0.5724875624096782</v>
      </c>
    </row>
    <row r="61" spans="3:16" ht="18">
      <c r="C61" s="33">
        <v>25</v>
      </c>
      <c r="D61" s="98">
        <f t="shared" si="7"/>
        <v>3.0035833195607386E-11</v>
      </c>
      <c r="E61" s="99">
        <f t="shared" si="8"/>
        <v>0.9999999999979761</v>
      </c>
      <c r="F61" s="102">
        <f t="shared" si="9"/>
        <v>7.508958298901846E-10</v>
      </c>
      <c r="G61" s="103">
        <f t="shared" si="10"/>
        <v>1.8772395747254615E-08</v>
      </c>
      <c r="H61" s="21"/>
      <c r="I61" s="21"/>
      <c r="J61" s="33">
        <v>25</v>
      </c>
      <c r="K61" s="24">
        <f t="shared" si="11"/>
        <v>0.00013271905481815344</v>
      </c>
      <c r="L61" s="97">
        <f t="shared" si="12"/>
        <v>0.99997026193887</v>
      </c>
      <c r="N61" s="37">
        <v>25</v>
      </c>
      <c r="O61" s="97">
        <f t="shared" si="13"/>
        <v>0.17227918285000246</v>
      </c>
      <c r="P61" s="97">
        <f t="shared" si="14"/>
        <v>0.7447667452596807</v>
      </c>
    </row>
    <row r="62" spans="3:16" ht="18">
      <c r="C62" s="33">
        <v>26</v>
      </c>
      <c r="D62" s="98">
        <f t="shared" si="7"/>
        <v>1.925373922795356E-12</v>
      </c>
      <c r="E62" s="99">
        <f t="shared" si="8"/>
        <v>0.9999999999999014</v>
      </c>
      <c r="F62" s="102">
        <f t="shared" si="9"/>
        <v>5.005972199267925E-11</v>
      </c>
      <c r="G62" s="103">
        <f t="shared" si="10"/>
        <v>1.3015527718096605E-09</v>
      </c>
      <c r="H62" s="21"/>
      <c r="I62" s="21"/>
      <c r="J62" s="33">
        <v>26</v>
      </c>
      <c r="K62" s="24">
        <f t="shared" si="11"/>
        <v>2.5522895157337233E-05</v>
      </c>
      <c r="L62" s="97">
        <f t="shared" si="12"/>
        <v>0.9999957848340273</v>
      </c>
      <c r="N62" s="37">
        <v>26</v>
      </c>
      <c r="O62" s="97">
        <f t="shared" si="13"/>
        <v>0.13252244834615579</v>
      </c>
      <c r="P62" s="97">
        <f t="shared" si="14"/>
        <v>0.8772891936058365</v>
      </c>
    </row>
    <row r="63" spans="3:16" ht="18">
      <c r="C63" s="33">
        <v>27</v>
      </c>
      <c r="D63" s="98">
        <f t="shared" si="7"/>
        <v>9.508019371828906E-14</v>
      </c>
      <c r="E63" s="99">
        <f t="shared" si="8"/>
        <v>0.9999999999999964</v>
      </c>
      <c r="F63" s="102">
        <f t="shared" si="9"/>
        <v>2.5671652303938048E-12</v>
      </c>
      <c r="G63" s="103">
        <f t="shared" si="10"/>
        <v>6.931346122063273E-11</v>
      </c>
      <c r="H63" s="21"/>
      <c r="I63" s="21"/>
      <c r="J63" s="33">
        <v>27</v>
      </c>
      <c r="K63" s="24">
        <f t="shared" si="11"/>
        <v>3.781169652938836E-06</v>
      </c>
      <c r="L63" s="97">
        <f t="shared" si="12"/>
        <v>0.9999995660036802</v>
      </c>
      <c r="M63" s="21"/>
      <c r="N63" s="35">
        <v>27</v>
      </c>
      <c r="O63" s="97">
        <f t="shared" si="13"/>
        <v>0.07853182124216639</v>
      </c>
      <c r="P63" s="97">
        <f t="shared" si="14"/>
        <v>0.9558210148480029</v>
      </c>
    </row>
    <row r="64" spans="3:16" ht="18">
      <c r="C64" s="33">
        <v>28</v>
      </c>
      <c r="D64" s="98">
        <f t="shared" si="7"/>
        <v>3.3957212042246192E-15</v>
      </c>
      <c r="E64" s="99">
        <f t="shared" si="8"/>
        <v>1</v>
      </c>
      <c r="F64" s="102">
        <f t="shared" si="9"/>
        <v>9.508019371828934E-14</v>
      </c>
      <c r="G64" s="103">
        <f t="shared" si="10"/>
        <v>2.6622454241121017E-12</v>
      </c>
      <c r="H64" s="21"/>
      <c r="I64" s="21"/>
      <c r="J64" s="33">
        <v>28</v>
      </c>
      <c r="K64" s="24">
        <f t="shared" si="11"/>
        <v>4.051253199577341E-07</v>
      </c>
      <c r="L64" s="24">
        <f t="shared" si="12"/>
        <v>0.9999999711290002</v>
      </c>
      <c r="M64" s="21"/>
      <c r="N64" s="35">
        <v>28</v>
      </c>
      <c r="O64" s="97">
        <f t="shared" si="13"/>
        <v>0.03365649481807134</v>
      </c>
      <c r="P64" s="97">
        <f t="shared" si="14"/>
        <v>0.9894775096660742</v>
      </c>
    </row>
    <row r="65" spans="3:16" ht="18">
      <c r="C65" s="33">
        <v>29</v>
      </c>
      <c r="D65" s="98">
        <f t="shared" si="7"/>
        <v>7.806255641895649E-17</v>
      </c>
      <c r="E65" s="99">
        <f t="shared" si="8"/>
        <v>1</v>
      </c>
      <c r="F65" s="102">
        <f t="shared" si="9"/>
        <v>2.2638141361497384E-15</v>
      </c>
      <c r="G65" s="103">
        <f t="shared" si="10"/>
        <v>6.565060994834242E-14</v>
      </c>
      <c r="H65" s="21"/>
      <c r="I65" s="21"/>
      <c r="J65" s="33">
        <v>29</v>
      </c>
      <c r="K65" s="24">
        <f t="shared" si="11"/>
        <v>2.793967723846436E-08</v>
      </c>
      <c r="L65" s="24">
        <f t="shared" si="12"/>
        <v>0.9999999990686774</v>
      </c>
      <c r="M65" s="21"/>
      <c r="N65" s="35">
        <v>29</v>
      </c>
      <c r="O65" s="97">
        <f t="shared" si="13"/>
        <v>0.009284550294640363</v>
      </c>
      <c r="P65" s="97">
        <f t="shared" si="14"/>
        <v>0.9987620599607145</v>
      </c>
    </row>
    <row r="66" spans="3:16" ht="18">
      <c r="C66" s="33">
        <v>30</v>
      </c>
      <c r="D66" s="98">
        <f t="shared" si="7"/>
        <v>8.67361737988405E-19</v>
      </c>
      <c r="E66" s="99">
        <f t="shared" si="8"/>
        <v>1</v>
      </c>
      <c r="F66" s="102">
        <f t="shared" si="9"/>
        <v>2.6020852139652153E-17</v>
      </c>
      <c r="G66" s="103">
        <f t="shared" si="10"/>
        <v>7.806255641895646E-16</v>
      </c>
      <c r="H66" s="21"/>
      <c r="I66" s="21"/>
      <c r="J66" s="33">
        <v>30</v>
      </c>
      <c r="K66" s="24">
        <f t="shared" si="11"/>
        <v>9.313225746154793E-10</v>
      </c>
      <c r="L66" s="24">
        <f t="shared" si="12"/>
        <v>1</v>
      </c>
      <c r="M66" s="21"/>
      <c r="N66" s="35">
        <v>30</v>
      </c>
      <c r="O66" s="97">
        <f t="shared" si="13"/>
        <v>0.001237940039285382</v>
      </c>
      <c r="P66" s="97">
        <f t="shared" si="14"/>
        <v>1</v>
      </c>
    </row>
    <row r="67" spans="3:16" ht="18.75" thickBot="1">
      <c r="C67" s="34" t="s">
        <v>2</v>
      </c>
      <c r="D67" s="35">
        <f>SUM(D36:D66)</f>
        <v>1</v>
      </c>
      <c r="E67" s="99"/>
      <c r="F67" s="101">
        <f>SUM(F36:F66)</f>
        <v>7.500000000000001</v>
      </c>
      <c r="G67" s="99">
        <f>SUM(G36:G66)</f>
        <v>61.875000000000014</v>
      </c>
      <c r="H67" s="21"/>
      <c r="I67" s="21"/>
      <c r="J67" s="34" t="s">
        <v>2</v>
      </c>
      <c r="K67" s="35">
        <f>SUM(K36:K66)</f>
        <v>1</v>
      </c>
      <c r="L67" s="64"/>
      <c r="M67" s="21"/>
      <c r="N67" s="35" t="s">
        <v>2</v>
      </c>
      <c r="O67" s="35">
        <f>SUM(O36:O66)</f>
        <v>0.9998211616754509</v>
      </c>
      <c r="P67" s="21"/>
    </row>
    <row r="68" spans="3:16" ht="18">
      <c r="C68" s="21"/>
      <c r="D68" s="21"/>
      <c r="E68" s="21"/>
      <c r="F68" s="21"/>
      <c r="G68" s="21"/>
      <c r="H68" s="21"/>
      <c r="I68" s="21"/>
      <c r="J68" s="21"/>
      <c r="K68" s="21"/>
      <c r="L68" s="21"/>
      <c r="M68" s="21"/>
      <c r="N68" s="21"/>
      <c r="O68" s="21"/>
      <c r="P68" s="21"/>
    </row>
    <row r="69" spans="3:16" ht="18">
      <c r="C69" s="21"/>
      <c r="D69" s="21"/>
      <c r="E69" s="21"/>
      <c r="F69" s="21"/>
      <c r="G69" s="21"/>
      <c r="H69" s="21"/>
      <c r="I69" s="21"/>
      <c r="J69" s="21"/>
      <c r="K69" s="21"/>
      <c r="L69" s="21"/>
      <c r="M69" s="21"/>
      <c r="N69" s="21"/>
      <c r="O69" s="21"/>
      <c r="P69" s="21"/>
    </row>
    <row r="70" spans="3:19" ht="18">
      <c r="C70" s="43" t="s">
        <v>18</v>
      </c>
      <c r="D70" s="43">
        <f>G67-F67^2</f>
        <v>5.625</v>
      </c>
      <c r="E70" s="70" t="s">
        <v>19</v>
      </c>
      <c r="F70" s="71"/>
      <c r="G70" s="71"/>
      <c r="H70" s="21"/>
      <c r="I70" s="21"/>
      <c r="J70" s="72" t="s">
        <v>27</v>
      </c>
      <c r="K70" s="72"/>
      <c r="L70" s="72"/>
      <c r="M70" s="72"/>
      <c r="N70" s="72"/>
      <c r="O70" s="21"/>
      <c r="P70" s="24" t="s">
        <v>25</v>
      </c>
      <c r="Q70" s="54">
        <v>0.25</v>
      </c>
      <c r="R70" s="55">
        <v>0.5</v>
      </c>
      <c r="S70" s="56">
        <v>0.8</v>
      </c>
    </row>
    <row r="71" spans="3:19" ht="18">
      <c r="C71" s="44" t="s">
        <v>20</v>
      </c>
      <c r="D71" s="44">
        <f>D32*D33*F33</f>
        <v>5.625</v>
      </c>
      <c r="E71" s="21"/>
      <c r="F71" s="21"/>
      <c r="G71" s="21"/>
      <c r="H71" s="21"/>
      <c r="I71" s="21"/>
      <c r="J71" s="72"/>
      <c r="K71" s="72"/>
      <c r="L71" s="72"/>
      <c r="M71" s="72"/>
      <c r="N71" s="72"/>
      <c r="O71" s="21"/>
      <c r="P71" s="58" t="s">
        <v>22</v>
      </c>
      <c r="Q71" s="11">
        <f>C43</f>
        <v>7</v>
      </c>
      <c r="R71" s="11">
        <v>15</v>
      </c>
      <c r="S71" s="11">
        <f>N60</f>
        <v>24</v>
      </c>
    </row>
    <row r="72" spans="3:19" ht="18">
      <c r="C72" s="52" t="s">
        <v>21</v>
      </c>
      <c r="D72" s="53">
        <f>D70^0.5</f>
        <v>2.3717082451262845</v>
      </c>
      <c r="E72" s="21"/>
      <c r="F72" s="21"/>
      <c r="G72" s="21"/>
      <c r="H72" s="21"/>
      <c r="I72" s="21"/>
      <c r="J72" s="72"/>
      <c r="K72" s="72"/>
      <c r="L72" s="72"/>
      <c r="M72" s="72"/>
      <c r="N72" s="72"/>
      <c r="O72" s="21"/>
      <c r="P72" s="59" t="s">
        <v>23</v>
      </c>
      <c r="Q72" s="11">
        <f>$D$32*Q70</f>
        <v>7.5</v>
      </c>
      <c r="R72" s="11">
        <f>$D$32*R70</f>
        <v>15</v>
      </c>
      <c r="S72" s="11">
        <f>$D$32*S70</f>
        <v>24</v>
      </c>
    </row>
    <row r="73" spans="3:19" ht="18">
      <c r="C73" s="21"/>
      <c r="D73" s="21"/>
      <c r="E73" s="21"/>
      <c r="F73" s="21"/>
      <c r="G73" s="21"/>
      <c r="H73" s="21"/>
      <c r="I73" s="21"/>
      <c r="J73" s="72"/>
      <c r="K73" s="72"/>
      <c r="L73" s="72"/>
      <c r="M73" s="72"/>
      <c r="N73" s="72"/>
      <c r="O73" s="21"/>
      <c r="P73" s="57" t="s">
        <v>24</v>
      </c>
      <c r="Q73" s="11">
        <v>7</v>
      </c>
      <c r="R73" s="11">
        <v>15</v>
      </c>
      <c r="S73" s="11">
        <v>24</v>
      </c>
    </row>
    <row r="74" spans="3:16" ht="18">
      <c r="C74" s="21"/>
      <c r="D74" s="21"/>
      <c r="E74" s="21"/>
      <c r="F74" s="21"/>
      <c r="G74" s="21"/>
      <c r="H74" s="21"/>
      <c r="I74" s="21"/>
      <c r="J74" s="72"/>
      <c r="K74" s="72"/>
      <c r="L74" s="72"/>
      <c r="M74" s="72"/>
      <c r="N74" s="72"/>
      <c r="O74" s="21"/>
      <c r="P74" s="21"/>
    </row>
    <row r="75" spans="3:16" ht="18">
      <c r="C75" s="21"/>
      <c r="D75" s="21"/>
      <c r="E75" s="21"/>
      <c r="F75" s="21"/>
      <c r="G75" s="21"/>
      <c r="H75" s="21"/>
      <c r="I75" s="21"/>
      <c r="J75" s="21"/>
      <c r="K75" s="21"/>
      <c r="L75" s="21"/>
      <c r="M75" s="21"/>
      <c r="N75" s="21"/>
      <c r="O75" s="21"/>
      <c r="P75" s="21"/>
    </row>
    <row r="76" spans="3:16" ht="18">
      <c r="C76" s="21"/>
      <c r="D76" s="21"/>
      <c r="E76" s="21"/>
      <c r="F76" s="21"/>
      <c r="G76" s="21"/>
      <c r="H76" s="21"/>
      <c r="I76" s="21"/>
      <c r="J76" s="21"/>
      <c r="K76" s="21"/>
      <c r="L76" s="21"/>
      <c r="M76" s="21"/>
      <c r="N76" s="21"/>
      <c r="O76" s="21"/>
      <c r="P76" s="21"/>
    </row>
    <row r="77" spans="3:16" ht="18">
      <c r="C77" s="21"/>
      <c r="D77" s="21"/>
      <c r="E77" s="21"/>
      <c r="F77" s="21"/>
      <c r="G77" s="21"/>
      <c r="H77" s="21"/>
      <c r="I77" s="21"/>
      <c r="J77" s="21"/>
      <c r="K77" s="21"/>
      <c r="L77" s="21"/>
      <c r="M77" s="21"/>
      <c r="N77" s="21"/>
      <c r="O77" s="21"/>
      <c r="P77" s="21"/>
    </row>
    <row r="78" spans="3:16" ht="18">
      <c r="C78" s="21"/>
      <c r="D78" s="21"/>
      <c r="E78" s="21"/>
      <c r="F78" s="21"/>
      <c r="G78" s="21"/>
      <c r="H78" s="21"/>
      <c r="I78" s="21"/>
      <c r="J78" s="21"/>
      <c r="K78" s="21"/>
      <c r="L78" s="21"/>
      <c r="M78" s="21"/>
      <c r="N78" s="21"/>
      <c r="O78" s="21"/>
      <c r="P78" s="21"/>
    </row>
    <row r="79" spans="3:16" ht="18">
      <c r="C79" s="21"/>
      <c r="D79" s="21"/>
      <c r="E79" s="21"/>
      <c r="F79" s="21"/>
      <c r="G79" s="21"/>
      <c r="H79" s="21"/>
      <c r="I79" s="21"/>
      <c r="J79" s="21"/>
      <c r="K79" s="21"/>
      <c r="L79" s="21"/>
      <c r="M79" s="21"/>
      <c r="N79" s="21"/>
      <c r="O79" s="21"/>
      <c r="P79" s="21"/>
    </row>
    <row r="80" spans="3:16" ht="18">
      <c r="C80" s="21"/>
      <c r="D80" s="21"/>
      <c r="E80" s="21"/>
      <c r="F80" s="21"/>
      <c r="G80" s="21"/>
      <c r="H80" s="21"/>
      <c r="I80" s="21"/>
      <c r="J80" s="21"/>
      <c r="K80" s="21"/>
      <c r="L80" s="21"/>
      <c r="M80" s="21"/>
      <c r="N80" s="21"/>
      <c r="O80" s="21"/>
      <c r="P80" s="23"/>
    </row>
    <row r="81" spans="3:10" ht="18">
      <c r="C81" s="21"/>
      <c r="D81" s="21"/>
      <c r="E81" s="21"/>
      <c r="F81" s="21"/>
      <c r="G81" s="21"/>
      <c r="H81" s="21"/>
      <c r="I81" s="21"/>
      <c r="J81" s="21"/>
    </row>
    <row r="82" spans="3:10" ht="18">
      <c r="C82" s="21"/>
      <c r="D82" s="21"/>
      <c r="E82" s="21"/>
      <c r="F82" s="21"/>
      <c r="G82" s="21"/>
      <c r="H82" s="21"/>
      <c r="I82" s="21"/>
      <c r="J82" s="21"/>
    </row>
    <row r="83" spans="3:10" ht="18">
      <c r="C83" s="21"/>
      <c r="D83" s="21"/>
      <c r="E83" s="21"/>
      <c r="F83" s="21"/>
      <c r="G83" s="21"/>
      <c r="H83" s="21"/>
      <c r="I83" s="21"/>
      <c r="J83" s="21"/>
    </row>
    <row r="84" spans="3:10" ht="18">
      <c r="C84" s="21"/>
      <c r="D84" s="21"/>
      <c r="E84" s="21"/>
      <c r="F84" s="21"/>
      <c r="G84" s="21"/>
      <c r="H84" s="21"/>
      <c r="I84" s="21"/>
      <c r="J84" s="21"/>
    </row>
    <row r="85" spans="3:10" ht="18">
      <c r="C85" s="21"/>
      <c r="D85" s="21"/>
      <c r="E85" s="21"/>
      <c r="F85" s="21"/>
      <c r="G85" s="21"/>
      <c r="H85" s="21"/>
      <c r="I85" s="21"/>
      <c r="J85" s="21"/>
    </row>
    <row r="86" spans="3:10" ht="18">
      <c r="C86" s="21"/>
      <c r="D86" s="21"/>
      <c r="E86" s="21"/>
      <c r="F86" s="21"/>
      <c r="G86" s="21"/>
      <c r="H86" s="21"/>
      <c r="I86" s="21"/>
      <c r="J86" s="21"/>
    </row>
    <row r="87" spans="3:10" ht="18">
      <c r="C87" s="21"/>
      <c r="D87" s="21"/>
      <c r="E87" s="21"/>
      <c r="F87" s="21"/>
      <c r="G87" s="21"/>
      <c r="H87" s="21"/>
      <c r="I87" s="21"/>
      <c r="J87" s="21"/>
    </row>
    <row r="88" spans="3:10" ht="18">
      <c r="C88" s="21"/>
      <c r="D88" s="21"/>
      <c r="E88" s="21"/>
      <c r="F88" s="21"/>
      <c r="G88" s="21"/>
      <c r="H88" s="21"/>
      <c r="I88" s="21"/>
      <c r="J88" s="21"/>
    </row>
    <row r="89" spans="3:10" ht="18">
      <c r="C89" s="21"/>
      <c r="D89" s="21"/>
      <c r="E89" s="21"/>
      <c r="F89" s="21"/>
      <c r="G89" s="21"/>
      <c r="H89" s="21"/>
      <c r="I89" s="21"/>
      <c r="J89" s="21"/>
    </row>
    <row r="90" spans="3:10" ht="18">
      <c r="C90" s="21"/>
      <c r="D90" s="21"/>
      <c r="E90" s="21"/>
      <c r="F90" s="21"/>
      <c r="G90" s="21"/>
      <c r="H90" s="21"/>
      <c r="I90" s="21"/>
      <c r="J90" s="21"/>
    </row>
    <row r="91" spans="3:10" ht="18">
      <c r="C91" s="21"/>
      <c r="D91" s="21"/>
      <c r="E91" s="21"/>
      <c r="F91" s="21"/>
      <c r="G91" s="21"/>
      <c r="H91" s="21"/>
      <c r="I91" s="21"/>
      <c r="J91" s="21"/>
    </row>
    <row r="92" spans="3:10" ht="18">
      <c r="C92" s="21"/>
      <c r="D92" s="21"/>
      <c r="E92" s="21"/>
      <c r="F92" s="21"/>
      <c r="G92" s="21"/>
      <c r="H92" s="21"/>
      <c r="I92" s="21"/>
      <c r="J92" s="21"/>
    </row>
    <row r="93" spans="3:10" ht="18">
      <c r="C93" s="21"/>
      <c r="D93" s="21"/>
      <c r="E93" s="21"/>
      <c r="F93" s="21"/>
      <c r="G93" s="21"/>
      <c r="H93" s="21"/>
      <c r="I93" s="21"/>
      <c r="J93" s="21"/>
    </row>
    <row r="94" spans="3:10" ht="18">
      <c r="C94" s="21"/>
      <c r="D94" s="21"/>
      <c r="E94" s="21"/>
      <c r="F94" s="21"/>
      <c r="G94" s="21"/>
      <c r="H94" s="21"/>
      <c r="I94" s="21"/>
      <c r="J94" s="21"/>
    </row>
    <row r="95" spans="3:10" ht="18">
      <c r="C95" s="21"/>
      <c r="D95" s="21"/>
      <c r="E95" s="21"/>
      <c r="F95" s="21"/>
      <c r="G95" s="21"/>
      <c r="H95" s="21"/>
      <c r="I95" s="21"/>
      <c r="J95" s="21"/>
    </row>
    <row r="96" spans="3:10" ht="18">
      <c r="C96" s="21"/>
      <c r="D96" s="21"/>
      <c r="E96" s="21"/>
      <c r="F96" s="21"/>
      <c r="G96" s="21"/>
      <c r="H96" s="21"/>
      <c r="I96" s="21"/>
      <c r="J96" s="21"/>
    </row>
    <row r="97" spans="3:10" ht="18">
      <c r="C97" s="21"/>
      <c r="D97" s="21"/>
      <c r="E97" s="21"/>
      <c r="F97" s="21"/>
      <c r="G97" s="21"/>
      <c r="H97" s="21"/>
      <c r="I97" s="21"/>
      <c r="J97" s="21"/>
    </row>
    <row r="98" spans="3:10" ht="18">
      <c r="C98" s="21"/>
      <c r="D98" s="21"/>
      <c r="E98" s="21"/>
      <c r="F98" s="21"/>
      <c r="G98" s="21"/>
      <c r="H98" s="21"/>
      <c r="I98" s="21"/>
      <c r="J98" s="21"/>
    </row>
    <row r="99" spans="3:10" ht="18">
      <c r="C99" s="21"/>
      <c r="D99" s="21"/>
      <c r="E99" s="21"/>
      <c r="F99" s="21"/>
      <c r="G99" s="21"/>
      <c r="H99" s="21"/>
      <c r="I99" s="21"/>
      <c r="J99" s="21"/>
    </row>
    <row r="100" spans="3:10" ht="18">
      <c r="C100" s="21"/>
      <c r="D100" s="21"/>
      <c r="E100" s="21"/>
      <c r="F100" s="21"/>
      <c r="G100" s="21"/>
      <c r="H100" s="21"/>
      <c r="I100" s="21"/>
      <c r="J100" s="21"/>
    </row>
    <row r="101" spans="3:10" ht="18">
      <c r="C101" s="21"/>
      <c r="D101" s="21"/>
      <c r="E101" s="21"/>
      <c r="F101" s="21"/>
      <c r="G101" s="21"/>
      <c r="H101" s="21"/>
      <c r="I101" s="21"/>
      <c r="J101" s="21"/>
    </row>
    <row r="102" spans="3:10" ht="18">
      <c r="C102" s="21"/>
      <c r="D102" s="21"/>
      <c r="E102" s="21"/>
      <c r="F102" s="21"/>
      <c r="G102" s="21"/>
      <c r="H102" s="21"/>
      <c r="I102" s="21"/>
      <c r="J102" s="21"/>
    </row>
    <row r="103" spans="3:10" ht="18">
      <c r="C103" s="21"/>
      <c r="D103" s="21"/>
      <c r="E103" s="21"/>
      <c r="F103" s="21"/>
      <c r="G103" s="21"/>
      <c r="H103" s="21"/>
      <c r="I103" s="21"/>
      <c r="J103" s="21"/>
    </row>
    <row r="104" spans="3:10" ht="18">
      <c r="C104" s="21"/>
      <c r="D104" s="21"/>
      <c r="E104" s="21"/>
      <c r="F104" s="21"/>
      <c r="G104" s="21"/>
      <c r="H104" s="21"/>
      <c r="I104" s="21"/>
      <c r="J104" s="21"/>
    </row>
    <row r="105" spans="3:10" ht="18">
      <c r="C105" s="21"/>
      <c r="D105" s="21"/>
      <c r="E105" s="21"/>
      <c r="F105" s="21"/>
      <c r="G105" s="21"/>
      <c r="H105" s="21"/>
      <c r="I105" s="21"/>
      <c r="J105" s="21"/>
    </row>
    <row r="106" spans="3:10" ht="18">
      <c r="C106" s="21"/>
      <c r="D106" s="21"/>
      <c r="E106" s="21"/>
      <c r="F106" s="21"/>
      <c r="G106" s="21"/>
      <c r="H106" s="21"/>
      <c r="I106" s="21"/>
      <c r="J106" s="21"/>
    </row>
    <row r="107" spans="3:10" ht="18">
      <c r="C107" s="21"/>
      <c r="D107" s="21"/>
      <c r="E107" s="21"/>
      <c r="F107" s="21"/>
      <c r="G107" s="21"/>
      <c r="H107" s="21"/>
      <c r="I107" s="21"/>
      <c r="J107" s="21"/>
    </row>
    <row r="108" spans="3:10" ht="18">
      <c r="C108" s="21"/>
      <c r="D108" s="21"/>
      <c r="E108" s="21"/>
      <c r="F108" s="21"/>
      <c r="G108" s="21"/>
      <c r="H108" s="21"/>
      <c r="I108" s="21"/>
      <c r="J108" s="21"/>
    </row>
    <row r="109" spans="3:10" ht="18">
      <c r="C109" s="21"/>
      <c r="D109" s="21"/>
      <c r="E109" s="21"/>
      <c r="F109" s="21"/>
      <c r="G109" s="21"/>
      <c r="H109" s="21"/>
      <c r="I109" s="21"/>
      <c r="J109" s="21"/>
    </row>
    <row r="110" spans="3:10" ht="18">
      <c r="C110" s="21"/>
      <c r="D110" s="21"/>
      <c r="E110" s="21"/>
      <c r="F110" s="21"/>
      <c r="G110" s="21"/>
      <c r="H110" s="21"/>
      <c r="I110" s="21"/>
      <c r="J110" s="21"/>
    </row>
    <row r="111" spans="3:10" ht="18">
      <c r="C111" s="21"/>
      <c r="D111" s="21"/>
      <c r="E111" s="21"/>
      <c r="F111" s="21"/>
      <c r="G111" s="21"/>
      <c r="H111" s="21"/>
      <c r="I111" s="21"/>
      <c r="J111" s="21"/>
    </row>
    <row r="112" spans="3:10" ht="18">
      <c r="C112" s="21"/>
      <c r="D112" s="21"/>
      <c r="E112" s="21"/>
      <c r="F112" s="21"/>
      <c r="G112" s="21"/>
      <c r="H112" s="21"/>
      <c r="I112" s="21"/>
      <c r="J112" s="21"/>
    </row>
    <row r="113" spans="3:10" ht="18">
      <c r="C113" s="21"/>
      <c r="D113" s="21"/>
      <c r="E113" s="21"/>
      <c r="F113" s="21"/>
      <c r="G113" s="21"/>
      <c r="H113" s="21"/>
      <c r="I113" s="21"/>
      <c r="J113" s="21"/>
    </row>
  </sheetData>
  <sheetProtection/>
  <mergeCells count="9">
    <mergeCell ref="C30:M30"/>
    <mergeCell ref="E70:G70"/>
    <mergeCell ref="J70:N74"/>
    <mergeCell ref="C1:R1"/>
    <mergeCell ref="C19:O19"/>
    <mergeCell ref="C18:M18"/>
    <mergeCell ref="C20:M26"/>
    <mergeCell ref="C27:M28"/>
    <mergeCell ref="C29:M29"/>
  </mergeCells>
  <printOptions/>
  <pageMargins left="0.787401575" right="0.787401575" top="0.984251969" bottom="0.984251969" header="0.4921259845" footer="0.4921259845"/>
  <pageSetup horizontalDpi="300" verticalDpi="300" orientation="portrait" paperSize="9" r:id="rId4"/>
  <headerFooter alignWithMargins="0">
    <oddHeader>&amp;L&amp;"Arial,Gras"&amp;14A.E.S.&amp;C&amp;"Arial,Gras italique"&amp;14LE TRIANGLE CHINOIS DIT DE PASCAL&amp;R&amp;"Arial,Gras"&amp;12PAE&amp;11.</oddHeader>
    <oddFooter>&amp;LMath-Stat.
Enseignants: Friaud et Kahané.&amp;Cpage 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jckahane</dc:creator>
  <cp:keywords/>
  <dc:description/>
  <cp:lastModifiedBy>kahane kahane</cp:lastModifiedBy>
  <cp:lastPrinted>2005-11-12T22:27:59Z</cp:lastPrinted>
  <dcterms:created xsi:type="dcterms:W3CDTF">2005-11-12T22:19:19Z</dcterms:created>
  <dcterms:modified xsi:type="dcterms:W3CDTF">2015-01-31T16:17:49Z</dcterms:modified>
  <cp:category/>
  <cp:version/>
  <cp:contentType/>
  <cp:contentStatus/>
</cp:coreProperties>
</file>