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11250" activeTab="0"/>
  </bookViews>
  <sheets>
    <sheet name="Data Khi2 indépendance" sheetId="1" r:id="rId1"/>
    <sheet name="Feuil1" sheetId="2" r:id="rId2"/>
    <sheet name="Feuil2" sheetId="3" r:id="rId3"/>
    <sheet name="Feuil3" sheetId="4" r:id="rId4"/>
  </sheets>
  <externalReferences>
    <externalReference r:id="rId7"/>
    <externalReference r:id="rId8"/>
    <externalReference r:id="rId9"/>
  </externalReferences>
  <definedNames>
    <definedName name="_xx1">1+1-2-PI()+(ROW(OFFSET('[3]Khi-deux'!#REF!,0,0,1000,1))-1)*(2*PI())/(1000-1)</definedName>
    <definedName name="_xy1">#N/A</definedName>
    <definedName name="_xy2">#N/A</definedName>
    <definedName name="_yy1">COS(_xx1)</definedName>
    <definedName name="xcir1" hidden="1">-3.1415926536+(ROW(OFFSET(#REF!,0,0,500,1))-1)*0.0125915537</definedName>
    <definedName name="xcir2" hidden="1">-3.1415926536+(ROW(OFFSET(#REF!,0,0,500,1))-1)*0.0125915537</definedName>
    <definedName name="xdata1" hidden="1">4000+(ROW(OFFSET(#REF!,0,0,200,1))-1)*25.1256281407</definedName>
    <definedName name="xdata2" hidden="1">0+(ROW(OFFSET(#REF!,0,0,70,1))-1)*0.0869565217</definedName>
    <definedName name="xdata3" hidden="1">0+(ROW(OFFSET(#REF!,0,0,100,1))-1)*0.2858585859</definedName>
    <definedName name="xdata4" hidden="1">0+(ROW(OFFSET(#REF!,0,0,100,1))-1)*0.2858585859</definedName>
    <definedName name="xdata5" hidden="1">0+(ROW(OFFSET(#REF!,0,0,70,1))-1)*0.0869565217</definedName>
    <definedName name="xdata6" hidden="1">0+(ROW(OFFSET(#REF!,0,0,70,1))-1)*0.0869565217</definedName>
    <definedName name="yyy1">SIN(_xx1)</definedName>
  </definedNames>
  <calcPr fullCalcOnLoad="1"/>
</workbook>
</file>

<file path=xl/sharedStrings.xml><?xml version="1.0" encoding="utf-8"?>
<sst xmlns="http://schemas.openxmlformats.org/spreadsheetml/2006/main" count="100" uniqueCount="30">
  <si>
    <t>IDL</t>
  </si>
  <si>
    <t>RADIO</t>
  </si>
  <si>
    <t>TV</t>
  </si>
  <si>
    <t>PQN</t>
  </si>
  <si>
    <t>PQR</t>
  </si>
  <si>
    <t>MAG</t>
  </si>
  <si>
    <t>PTV</t>
  </si>
  <si>
    <t>agric</t>
  </si>
  <si>
    <t>ptpat</t>
  </si>
  <si>
    <t>cadsup</t>
  </si>
  <si>
    <t>inter</t>
  </si>
  <si>
    <t>employ</t>
  </si>
  <si>
    <t>oq</t>
  </si>
  <si>
    <t>onq</t>
  </si>
  <si>
    <t>inactif</t>
  </si>
  <si>
    <t>Ces données montrent la relation qui existe entre la CSP des individu et leur média de référence ».</t>
  </si>
  <si>
    <t>1. Calculer les probabilités marginales</t>
  </si>
  <si>
    <t>2. Calculer le tableau des probabilité indépendantes</t>
  </si>
  <si>
    <t>3. Calculer le tableau des effectifs théoriques sous hypothèse d'indépendance</t>
  </si>
  <si>
    <t>4. Calculer les distance du Khi-deux par case, au global.</t>
  </si>
  <si>
    <t>5. Indiquer la valeur du Khi-deux calculé</t>
  </si>
  <si>
    <r>
      <t xml:space="preserve">6. Après avoir précisé le nombre de ddl, indiquer le Khi -deux théorique au risque </t>
    </r>
    <r>
      <rPr>
        <sz val="10"/>
        <rFont val="Symbol"/>
        <family val="1"/>
      </rPr>
      <t>a</t>
    </r>
    <r>
      <rPr>
        <sz val="11"/>
        <color theme="1"/>
        <rFont val="Calibri"/>
        <family val="2"/>
      </rPr>
      <t xml:space="preserve"> = 5%</t>
    </r>
  </si>
  <si>
    <t>7. Concluer sur la dépendance entre média de référence et CSP des individus</t>
  </si>
  <si>
    <t>Chi² calc =</t>
  </si>
  <si>
    <t>ddl=</t>
  </si>
  <si>
    <t>Chi² Thq =</t>
  </si>
  <si>
    <t>p-value</t>
  </si>
  <si>
    <t>CCl :</t>
  </si>
  <si>
    <t>Dépendance entre les deux variables</t>
  </si>
  <si>
    <t>On doit expliciter les hypothèses H0 et H1 et exposer la règle de décision REJET de H0 et donc acceptation de H1, l'hpothèse alternative.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</si>
</sst>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/>
      <protection/>
    </xf>
    <xf numFmtId="0" fontId="18" fillId="0" borderId="0" xfId="51">
      <alignment/>
      <protection/>
    </xf>
    <xf numFmtId="0" fontId="18" fillId="0" borderId="11" xfId="51" applyFont="1" applyBorder="1" applyAlignment="1">
      <alignment horizontal="left"/>
      <protection/>
    </xf>
    <xf numFmtId="0" fontId="18" fillId="0" borderId="11" xfId="51" applyFont="1" applyBorder="1" applyAlignment="1">
      <alignment horizontal="center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 indent="1"/>
      <protection/>
    </xf>
    <xf numFmtId="164" fontId="19" fillId="33" borderId="0" xfId="47" applyNumberFormat="1" applyFont="1" applyFill="1" applyAlignment="1">
      <alignment/>
    </xf>
    <xf numFmtId="10" fontId="19" fillId="33" borderId="0" xfId="53" applyNumberFormat="1" applyFont="1" applyFill="1" applyAlignment="1">
      <alignment/>
    </xf>
    <xf numFmtId="10" fontId="18" fillId="33" borderId="11" xfId="51" applyNumberFormat="1" applyFont="1" applyFill="1" applyBorder="1" applyAlignment="1">
      <alignment horizontal="center"/>
      <protection/>
    </xf>
    <xf numFmtId="10" fontId="19" fillId="0" borderId="0" xfId="53" applyNumberFormat="1" applyFont="1" applyAlignment="1">
      <alignment/>
    </xf>
    <xf numFmtId="43" fontId="18" fillId="33" borderId="11" xfId="47" applyFont="1" applyFill="1" applyBorder="1" applyAlignment="1">
      <alignment horizontal="center"/>
    </xf>
    <xf numFmtId="164" fontId="19" fillId="0" borderId="0" xfId="47" applyNumberFormat="1" applyFont="1" applyAlignment="1">
      <alignment/>
    </xf>
    <xf numFmtId="0" fontId="18" fillId="0" borderId="0" xfId="51" applyAlignment="1">
      <alignment horizontal="right"/>
      <protection/>
    </xf>
    <xf numFmtId="43" fontId="19" fillId="33" borderId="0" xfId="47" applyFont="1" applyFill="1" applyAlignment="1">
      <alignment/>
    </xf>
    <xf numFmtId="43" fontId="19" fillId="0" borderId="0" xfId="47" applyFont="1" applyAlignment="1">
      <alignment/>
    </xf>
    <xf numFmtId="0" fontId="19" fillId="0" borderId="0" xfId="51" applyFont="1" applyBorder="1" applyAlignment="1">
      <alignment horizontal="center"/>
      <protection/>
    </xf>
    <xf numFmtId="43" fontId="0" fillId="0" borderId="0" xfId="47" applyFont="1" applyAlignment="1">
      <alignment/>
    </xf>
    <xf numFmtId="0" fontId="18" fillId="18" borderId="0" xfId="51" applyFill="1">
      <alignment/>
      <protection/>
    </xf>
    <xf numFmtId="0" fontId="19" fillId="0" borderId="0" xfId="51" applyFont="1">
      <alignment/>
      <protection/>
    </xf>
    <xf numFmtId="0" fontId="19" fillId="33" borderId="0" xfId="51" applyFont="1" applyFill="1">
      <alignment/>
      <protection/>
    </xf>
    <xf numFmtId="0" fontId="18" fillId="33" borderId="0" xfId="51" applyFill="1">
      <alignment/>
      <protection/>
    </xf>
    <xf numFmtId="0" fontId="21" fillId="0" borderId="0" xfId="51" applyFont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tienne%20Perso\Mes%20documents\stat%20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Statistique%20AES%20L3%20Bressoud%20corrig&#2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TIENNE\Mes%20documents\Entreprise\Formation\Rep&#232;res\Data%20xlstat%20Repere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s 2 indep."/>
      <sheetName val="Desc2"/>
      <sheetName val="Tests t et z (1 échant.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Khi2 indépendance"/>
      <sheetName val="Data IC"/>
      <sheetName val="Data Régression"/>
      <sheetName val="Data Tests"/>
      <sheetName val="Data ANOVA"/>
      <sheetName val="Data Khi2 adéqu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s k appariés"/>
      <sheetName val="tests k indep."/>
      <sheetName val="tests 2 indep."/>
      <sheetName val="tests 1"/>
      <sheetName val="tests 2 appariés"/>
      <sheetName val="Assoc. Métrique"/>
      <sheetName val="Assoc. Ordinal"/>
      <sheetName val="Assoc. Nominal"/>
      <sheetName val="AD"/>
      <sheetName val="Logit"/>
      <sheetName val="Régression"/>
      <sheetName val="ACP Supp"/>
      <sheetName val="ACP ND"/>
      <sheetName val="ACP CAH"/>
      <sheetName val="AFCM"/>
      <sheetName val="AFC"/>
      <sheetName val="ACP ind"/>
      <sheetName val="ACP items"/>
      <sheetName val="MDS"/>
      <sheetName val="Khi-deux"/>
      <sheetName val="Corrélation ordinale"/>
      <sheetName val="Corrélation quantitatif"/>
      <sheetName val="Continue"/>
      <sheetName val="Discrète"/>
      <sheetName val="Ordinal"/>
      <sheetName val="Nominal"/>
      <sheetName val="Feuil5"/>
      <sheetName val="Feuil6"/>
      <sheetName val="Feuil7"/>
      <sheetName val="Feuil8"/>
      <sheetName val="Feuil12"/>
      <sheetName val="Feuil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28">
      <selection activeCell="G101" sqref="G101"/>
    </sheetView>
  </sheetViews>
  <sheetFormatPr defaultColWidth="11.421875" defaultRowHeight="15"/>
  <cols>
    <col min="1" max="4" width="11.421875" style="2" customWidth="1"/>
    <col min="5" max="5" width="12.421875" style="2" bestFit="1" customWidth="1"/>
    <col min="6" max="7" width="11.421875" style="2" customWidth="1"/>
    <col min="8" max="8" width="11.8515625" style="2" bestFit="1" customWidth="1"/>
    <col min="9" max="16384" width="11.421875" style="2" customWidth="1"/>
  </cols>
  <sheetData>
    <row r="1" spans="1:7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 thickTop="1">
      <c r="A2" s="3" t="s">
        <v>7</v>
      </c>
      <c r="B2" s="4">
        <v>96</v>
      </c>
      <c r="C2" s="4">
        <v>118</v>
      </c>
      <c r="D2" s="4">
        <v>2</v>
      </c>
      <c r="E2" s="4">
        <v>71</v>
      </c>
      <c r="F2" s="4">
        <v>50</v>
      </c>
      <c r="G2" s="4">
        <v>17</v>
      </c>
    </row>
    <row r="3" spans="1:7" ht="12.75">
      <c r="A3" s="3" t="s">
        <v>8</v>
      </c>
      <c r="B3" s="4">
        <v>122</v>
      </c>
      <c r="C3" s="4">
        <v>136</v>
      </c>
      <c r="D3" s="4">
        <v>11</v>
      </c>
      <c r="E3" s="4">
        <v>76</v>
      </c>
      <c r="F3" s="4">
        <v>49</v>
      </c>
      <c r="G3" s="4">
        <v>41</v>
      </c>
    </row>
    <row r="4" spans="1:7" ht="12.75">
      <c r="A4" s="3" t="s">
        <v>9</v>
      </c>
      <c r="B4" s="4">
        <v>193</v>
      </c>
      <c r="C4" s="4">
        <v>184</v>
      </c>
      <c r="D4" s="4">
        <v>74</v>
      </c>
      <c r="E4" s="4">
        <v>63</v>
      </c>
      <c r="F4" s="4">
        <v>103</v>
      </c>
      <c r="G4" s="4">
        <v>79</v>
      </c>
    </row>
    <row r="5" spans="1:7" ht="12.75">
      <c r="A5" s="3" t="s">
        <v>10</v>
      </c>
      <c r="B5" s="4">
        <v>360</v>
      </c>
      <c r="C5" s="4">
        <v>365</v>
      </c>
      <c r="D5" s="4">
        <v>63</v>
      </c>
      <c r="E5" s="4">
        <v>145</v>
      </c>
      <c r="F5" s="4">
        <v>141</v>
      </c>
      <c r="G5" s="4">
        <v>184</v>
      </c>
    </row>
    <row r="6" spans="1:7" ht="12.75">
      <c r="A6" s="3" t="s">
        <v>11</v>
      </c>
      <c r="B6" s="4">
        <v>511</v>
      </c>
      <c r="C6" s="4">
        <v>593</v>
      </c>
      <c r="D6" s="4">
        <v>57</v>
      </c>
      <c r="E6" s="4">
        <v>217</v>
      </c>
      <c r="F6" s="4">
        <v>172</v>
      </c>
      <c r="G6" s="4">
        <v>306</v>
      </c>
    </row>
    <row r="7" spans="1:7" ht="12.75">
      <c r="A7" s="3" t="s">
        <v>12</v>
      </c>
      <c r="B7" s="4">
        <v>385</v>
      </c>
      <c r="C7" s="4">
        <v>457</v>
      </c>
      <c r="D7" s="4">
        <v>42</v>
      </c>
      <c r="E7" s="4">
        <v>174</v>
      </c>
      <c r="F7" s="4">
        <v>104</v>
      </c>
      <c r="G7" s="4">
        <v>220</v>
      </c>
    </row>
    <row r="8" spans="1:7" ht="12.75">
      <c r="A8" s="3" t="s">
        <v>13</v>
      </c>
      <c r="B8" s="4">
        <v>156</v>
      </c>
      <c r="C8" s="4">
        <v>185</v>
      </c>
      <c r="D8" s="4">
        <v>8</v>
      </c>
      <c r="E8" s="4">
        <v>69</v>
      </c>
      <c r="F8" s="4">
        <v>42</v>
      </c>
      <c r="G8" s="4">
        <v>85</v>
      </c>
    </row>
    <row r="9" spans="1:7" ht="12.75">
      <c r="A9" s="3" t="s">
        <v>14</v>
      </c>
      <c r="B9" s="4">
        <v>1474</v>
      </c>
      <c r="C9" s="4">
        <v>1931</v>
      </c>
      <c r="D9" s="4">
        <v>181</v>
      </c>
      <c r="E9" s="4">
        <v>852</v>
      </c>
      <c r="F9" s="4">
        <v>642</v>
      </c>
      <c r="G9" s="4">
        <v>782</v>
      </c>
    </row>
    <row r="13" ht="12.75">
      <c r="A13" s="5" t="s">
        <v>15</v>
      </c>
    </row>
    <row r="15" ht="12.75">
      <c r="A15" s="6" t="s">
        <v>16</v>
      </c>
    </row>
    <row r="16" ht="12.75">
      <c r="A16" s="6" t="s">
        <v>17</v>
      </c>
    </row>
    <row r="17" ht="12.75">
      <c r="A17" s="6" t="s">
        <v>18</v>
      </c>
    </row>
    <row r="18" ht="12.75">
      <c r="A18" s="6" t="s">
        <v>19</v>
      </c>
    </row>
    <row r="19" ht="12.75">
      <c r="A19" s="6" t="s">
        <v>20</v>
      </c>
    </row>
    <row r="20" ht="15">
      <c r="A20" s="6" t="s">
        <v>21</v>
      </c>
    </row>
    <row r="21" ht="12.75">
      <c r="A21" s="6" t="s">
        <v>22</v>
      </c>
    </row>
    <row r="22" ht="12.75">
      <c r="A22" s="6"/>
    </row>
    <row r="23" ht="12.75">
      <c r="A23" s="6"/>
    </row>
    <row r="24" spans="1:7" ht="13.5" thickBot="1">
      <c r="A24" s="1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</row>
    <row r="25" spans="1:8" ht="13.5" thickTop="1">
      <c r="A25" s="3" t="s">
        <v>7</v>
      </c>
      <c r="B25" s="4">
        <v>96</v>
      </c>
      <c r="C25" s="4">
        <v>118</v>
      </c>
      <c r="D25" s="4">
        <v>2</v>
      </c>
      <c r="E25" s="4">
        <v>71</v>
      </c>
      <c r="F25" s="4">
        <v>50</v>
      </c>
      <c r="G25" s="4">
        <v>17</v>
      </c>
      <c r="H25" s="7">
        <f>SUM(B25:G25)</f>
        <v>354</v>
      </c>
    </row>
    <row r="26" spans="1:8" ht="12.75">
      <c r="A26" s="3" t="s">
        <v>8</v>
      </c>
      <c r="B26" s="4">
        <v>122</v>
      </c>
      <c r="C26" s="4">
        <v>136</v>
      </c>
      <c r="D26" s="4">
        <v>11</v>
      </c>
      <c r="E26" s="4">
        <v>76</v>
      </c>
      <c r="F26" s="4">
        <v>49</v>
      </c>
      <c r="G26" s="4">
        <v>41</v>
      </c>
      <c r="H26" s="7">
        <f aca="true" t="shared" si="0" ref="H26:H33">SUM(B26:G26)</f>
        <v>435</v>
      </c>
    </row>
    <row r="27" spans="1:8" ht="12.75">
      <c r="A27" s="3" t="s">
        <v>9</v>
      </c>
      <c r="B27" s="4">
        <v>193</v>
      </c>
      <c r="C27" s="4">
        <v>184</v>
      </c>
      <c r="D27" s="4">
        <v>74</v>
      </c>
      <c r="E27" s="4">
        <v>63</v>
      </c>
      <c r="F27" s="4">
        <v>103</v>
      </c>
      <c r="G27" s="4">
        <v>79</v>
      </c>
      <c r="H27" s="7">
        <f t="shared" si="0"/>
        <v>696</v>
      </c>
    </row>
    <row r="28" spans="1:8" ht="12.75">
      <c r="A28" s="3" t="s">
        <v>10</v>
      </c>
      <c r="B28" s="4">
        <v>360</v>
      </c>
      <c r="C28" s="4">
        <v>365</v>
      </c>
      <c r="D28" s="4">
        <v>63</v>
      </c>
      <c r="E28" s="4">
        <v>145</v>
      </c>
      <c r="F28" s="4">
        <v>141</v>
      </c>
      <c r="G28" s="4">
        <v>184</v>
      </c>
      <c r="H28" s="7">
        <f t="shared" si="0"/>
        <v>1258</v>
      </c>
    </row>
    <row r="29" spans="1:8" ht="12.75">
      <c r="A29" s="3" t="s">
        <v>11</v>
      </c>
      <c r="B29" s="4">
        <v>511</v>
      </c>
      <c r="C29" s="4">
        <v>593</v>
      </c>
      <c r="D29" s="4">
        <v>57</v>
      </c>
      <c r="E29" s="4">
        <v>217</v>
      </c>
      <c r="F29" s="4">
        <v>172</v>
      </c>
      <c r="G29" s="4">
        <v>306</v>
      </c>
      <c r="H29" s="7">
        <f t="shared" si="0"/>
        <v>1856</v>
      </c>
    </row>
    <row r="30" spans="1:8" ht="12.75">
      <c r="A30" s="3" t="s">
        <v>12</v>
      </c>
      <c r="B30" s="4">
        <v>385</v>
      </c>
      <c r="C30" s="4">
        <v>457</v>
      </c>
      <c r="D30" s="4">
        <v>42</v>
      </c>
      <c r="E30" s="4">
        <v>174</v>
      </c>
      <c r="F30" s="4">
        <v>104</v>
      </c>
      <c r="G30" s="4">
        <v>220</v>
      </c>
      <c r="H30" s="7">
        <f t="shared" si="0"/>
        <v>1382</v>
      </c>
    </row>
    <row r="31" spans="1:8" ht="12.75">
      <c r="A31" s="3" t="s">
        <v>13</v>
      </c>
      <c r="B31" s="4">
        <v>156</v>
      </c>
      <c r="C31" s="4">
        <v>185</v>
      </c>
      <c r="D31" s="4">
        <v>8</v>
      </c>
      <c r="E31" s="4">
        <v>69</v>
      </c>
      <c r="F31" s="4">
        <v>42</v>
      </c>
      <c r="G31" s="4">
        <v>85</v>
      </c>
      <c r="H31" s="7">
        <f t="shared" si="0"/>
        <v>545</v>
      </c>
    </row>
    <row r="32" spans="1:8" ht="12.75">
      <c r="A32" s="3" t="s">
        <v>14</v>
      </c>
      <c r="B32" s="4">
        <v>1474</v>
      </c>
      <c r="C32" s="4">
        <v>1931</v>
      </c>
      <c r="D32" s="4">
        <v>181</v>
      </c>
      <c r="E32" s="4">
        <v>852</v>
      </c>
      <c r="F32" s="4">
        <v>642</v>
      </c>
      <c r="G32" s="4">
        <v>782</v>
      </c>
      <c r="H32" s="7">
        <f t="shared" si="0"/>
        <v>5862</v>
      </c>
    </row>
    <row r="33" spans="2:8" ht="12.75">
      <c r="B33" s="7">
        <f aca="true" t="shared" si="1" ref="B33:G33">SUM(B25:B32)</f>
        <v>3297</v>
      </c>
      <c r="C33" s="7">
        <f t="shared" si="1"/>
        <v>3969</v>
      </c>
      <c r="D33" s="7">
        <f t="shared" si="1"/>
        <v>438</v>
      </c>
      <c r="E33" s="7">
        <f t="shared" si="1"/>
        <v>1667</v>
      </c>
      <c r="F33" s="7">
        <f t="shared" si="1"/>
        <v>1303</v>
      </c>
      <c r="G33" s="7">
        <f t="shared" si="1"/>
        <v>1714</v>
      </c>
      <c r="H33" s="7">
        <f t="shared" si="0"/>
        <v>12388</v>
      </c>
    </row>
    <row r="36" spans="1:7" ht="13.5" thickBot="1">
      <c r="A36" s="1">
        <v>1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</row>
    <row r="37" spans="1:8" ht="13.5" thickTop="1">
      <c r="A37" s="3" t="s">
        <v>7</v>
      </c>
      <c r="B37" s="4"/>
      <c r="C37" s="4"/>
      <c r="D37" s="4"/>
      <c r="E37" s="4"/>
      <c r="F37" s="4"/>
      <c r="G37" s="4"/>
      <c r="H37" s="8">
        <f>H25/$H$33</f>
        <v>0.028576041330319664</v>
      </c>
    </row>
    <row r="38" spans="1:8" ht="12.75">
      <c r="A38" s="3" t="s">
        <v>8</v>
      </c>
      <c r="B38" s="4"/>
      <c r="C38" s="4"/>
      <c r="D38" s="4"/>
      <c r="E38" s="4"/>
      <c r="F38" s="4"/>
      <c r="G38" s="4"/>
      <c r="H38" s="8">
        <f aca="true" t="shared" si="2" ref="H38:H45">H26/$H$33</f>
        <v>0.035114627058443655</v>
      </c>
    </row>
    <row r="39" spans="1:8" ht="12.75">
      <c r="A39" s="3" t="s">
        <v>9</v>
      </c>
      <c r="B39" s="4"/>
      <c r="C39" s="4"/>
      <c r="D39" s="4"/>
      <c r="E39" s="4"/>
      <c r="F39" s="4"/>
      <c r="G39" s="4"/>
      <c r="H39" s="8">
        <f t="shared" si="2"/>
        <v>0.05618340329350985</v>
      </c>
    </row>
    <row r="40" spans="1:8" ht="12.75">
      <c r="A40" s="3" t="s">
        <v>10</v>
      </c>
      <c r="B40" s="4"/>
      <c r="C40" s="4"/>
      <c r="D40" s="4"/>
      <c r="E40" s="4"/>
      <c r="F40" s="4"/>
      <c r="G40" s="4"/>
      <c r="H40" s="8">
        <f t="shared" si="2"/>
        <v>0.10154988698740716</v>
      </c>
    </row>
    <row r="41" spans="1:8" ht="12.75">
      <c r="A41" s="3" t="s">
        <v>11</v>
      </c>
      <c r="B41" s="4"/>
      <c r="C41" s="4"/>
      <c r="D41" s="4"/>
      <c r="E41" s="4"/>
      <c r="F41" s="4"/>
      <c r="G41" s="4"/>
      <c r="H41" s="8">
        <f t="shared" si="2"/>
        <v>0.14982240878269293</v>
      </c>
    </row>
    <row r="42" spans="1:8" ht="12.75">
      <c r="A42" s="3" t="s">
        <v>12</v>
      </c>
      <c r="B42" s="4"/>
      <c r="C42" s="4"/>
      <c r="D42" s="4"/>
      <c r="E42" s="4"/>
      <c r="F42" s="4"/>
      <c r="G42" s="4"/>
      <c r="H42" s="8">
        <f t="shared" si="2"/>
        <v>0.11155957378107846</v>
      </c>
    </row>
    <row r="43" spans="1:8" ht="12.75">
      <c r="A43" s="3" t="s">
        <v>13</v>
      </c>
      <c r="B43" s="4"/>
      <c r="C43" s="4"/>
      <c r="D43" s="4"/>
      <c r="E43" s="4"/>
      <c r="F43" s="4"/>
      <c r="G43" s="4"/>
      <c r="H43" s="8">
        <f t="shared" si="2"/>
        <v>0.04399418792379722</v>
      </c>
    </row>
    <row r="44" spans="1:8" ht="12.75">
      <c r="A44" s="3" t="s">
        <v>14</v>
      </c>
      <c r="B44" s="4"/>
      <c r="C44" s="4"/>
      <c r="D44" s="4"/>
      <c r="E44" s="4"/>
      <c r="F44" s="4"/>
      <c r="G44" s="4"/>
      <c r="H44" s="8">
        <f t="shared" si="2"/>
        <v>0.47319987084275106</v>
      </c>
    </row>
    <row r="45" spans="2:8" ht="12.75">
      <c r="B45" s="8">
        <f aca="true" t="shared" si="3" ref="B45:G45">B33/$H$33</f>
        <v>0.26614465611882465</v>
      </c>
      <c r="C45" s="8">
        <f t="shared" si="3"/>
        <v>0.32039070067807557</v>
      </c>
      <c r="D45" s="8">
        <f t="shared" si="3"/>
        <v>0.03535679690022603</v>
      </c>
      <c r="E45" s="8">
        <f t="shared" si="3"/>
        <v>0.1345657087504036</v>
      </c>
      <c r="F45" s="8">
        <f t="shared" si="3"/>
        <v>0.10518243461414271</v>
      </c>
      <c r="G45" s="8">
        <f t="shared" si="3"/>
        <v>0.13835970293832742</v>
      </c>
      <c r="H45" s="8">
        <f t="shared" si="2"/>
        <v>1</v>
      </c>
    </row>
    <row r="48" spans="1:7" ht="13.5" thickBot="1">
      <c r="A48" s="1">
        <v>2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</row>
    <row r="49" spans="1:8" ht="13.5" thickTop="1">
      <c r="A49" s="3" t="s">
        <v>7</v>
      </c>
      <c r="B49" s="9">
        <f aca="true" t="shared" si="4" ref="B49:G56">B$45*$H37</f>
        <v>0.007605360693095247</v>
      </c>
      <c r="C49" s="9">
        <f t="shared" si="4"/>
        <v>0.009155497904426765</v>
      </c>
      <c r="D49" s="9">
        <f t="shared" si="4"/>
        <v>0.0010103572895285773</v>
      </c>
      <c r="E49" s="9">
        <f t="shared" si="4"/>
        <v>0.003845355254895292</v>
      </c>
      <c r="F49" s="9">
        <f t="shared" si="4"/>
        <v>0.0030056975987573877</v>
      </c>
      <c r="G49" s="9">
        <f t="shared" si="4"/>
        <v>0.003953772589616395</v>
      </c>
      <c r="H49" s="10">
        <f>SUM(B49:G49)</f>
        <v>0.028576041330319664</v>
      </c>
    </row>
    <row r="50" spans="1:8" ht="12.75">
      <c r="A50" s="3" t="s">
        <v>8</v>
      </c>
      <c r="B50" s="9">
        <f t="shared" si="4"/>
        <v>0.009345570343210262</v>
      </c>
      <c r="C50" s="9">
        <f t="shared" si="4"/>
        <v>0.011250399967304075</v>
      </c>
      <c r="D50" s="9">
        <f t="shared" si="4"/>
        <v>0.0012415407371325737</v>
      </c>
      <c r="E50" s="9">
        <f t="shared" si="4"/>
        <v>0.00472522467762557</v>
      </c>
      <c r="F50" s="9">
        <f t="shared" si="4"/>
        <v>0.0036934419645747564</v>
      </c>
      <c r="G50" s="9">
        <f t="shared" si="4"/>
        <v>0.004858449368596418</v>
      </c>
      <c r="H50" s="10">
        <f aca="true" t="shared" si="5" ref="H50:H56">SUM(B50:G50)</f>
        <v>0.03511462705844365</v>
      </c>
    </row>
    <row r="51" spans="1:8" ht="12.75">
      <c r="A51" s="3" t="s">
        <v>9</v>
      </c>
      <c r="B51" s="9">
        <f t="shared" si="4"/>
        <v>0.014952912549136419</v>
      </c>
      <c r="C51" s="9">
        <f t="shared" si="4"/>
        <v>0.01800063994768652</v>
      </c>
      <c r="D51" s="9">
        <f t="shared" si="4"/>
        <v>0.0019864651794121177</v>
      </c>
      <c r="E51" s="9">
        <f t="shared" si="4"/>
        <v>0.007560359484200913</v>
      </c>
      <c r="F51" s="9">
        <f t="shared" si="4"/>
        <v>0.00590950714331961</v>
      </c>
      <c r="G51" s="9">
        <f t="shared" si="4"/>
        <v>0.007773518989754269</v>
      </c>
      <c r="H51" s="10">
        <f t="shared" si="5"/>
        <v>0.05618340329350985</v>
      </c>
    </row>
    <row r="52" spans="1:8" ht="12.75">
      <c r="A52" s="3" t="s">
        <v>10</v>
      </c>
      <c r="B52" s="9">
        <f t="shared" si="4"/>
        <v>0.027026959751168984</v>
      </c>
      <c r="C52" s="9">
        <f t="shared" si="4"/>
        <v>0.032535639445674766</v>
      </c>
      <c r="D52" s="9">
        <f t="shared" si="4"/>
        <v>0.003590478729454661</v>
      </c>
      <c r="E52" s="9">
        <f t="shared" si="4"/>
        <v>0.013665132515983834</v>
      </c>
      <c r="F52" s="9">
        <f t="shared" si="4"/>
        <v>0.010681264348126536</v>
      </c>
      <c r="G52" s="9">
        <f>G$45*$H40</f>
        <v>0.014050412196998376</v>
      </c>
      <c r="H52" s="10">
        <f t="shared" si="5"/>
        <v>0.10154988698740716</v>
      </c>
    </row>
    <row r="53" spans="1:8" ht="12.75">
      <c r="A53" s="3" t="s">
        <v>11</v>
      </c>
      <c r="B53" s="9">
        <f t="shared" si="4"/>
        <v>0.039874433464363784</v>
      </c>
      <c r="C53" s="9">
        <f t="shared" si="4"/>
        <v>0.048001706527164054</v>
      </c>
      <c r="D53" s="9">
        <f t="shared" si="4"/>
        <v>0.0052972404784323145</v>
      </c>
      <c r="E53" s="9">
        <f t="shared" si="4"/>
        <v>0.020160958624535767</v>
      </c>
      <c r="F53" s="9">
        <f t="shared" si="4"/>
        <v>0.01575868571551896</v>
      </c>
      <c r="G53" s="9">
        <f t="shared" si="4"/>
        <v>0.02072938397267805</v>
      </c>
      <c r="H53" s="10">
        <f t="shared" si="5"/>
        <v>0.14982240878269293</v>
      </c>
    </row>
    <row r="54" spans="1:8" ht="12.75">
      <c r="A54" s="3" t="s">
        <v>12</v>
      </c>
      <c r="B54" s="9">
        <f t="shared" si="4"/>
        <v>0.029690984400727774</v>
      </c>
      <c r="C54" s="9">
        <f t="shared" si="4"/>
        <v>0.0357426500110672</v>
      </c>
      <c r="D54" s="9">
        <f t="shared" si="4"/>
        <v>0.003944389192453372</v>
      </c>
      <c r="E54" s="9">
        <f t="shared" si="4"/>
        <v>0.015012093113743767</v>
      </c>
      <c r="F54" s="9">
        <f t="shared" si="4"/>
        <v>0.011734107574809916</v>
      </c>
      <c r="G54" s="9">
        <f>G$45*$H42</f>
        <v>0.015435349488276436</v>
      </c>
      <c r="H54" s="10">
        <f t="shared" si="5"/>
        <v>0.11155957378107847</v>
      </c>
    </row>
    <row r="55" spans="1:8" ht="12.75">
      <c r="A55" s="3" t="s">
        <v>13</v>
      </c>
      <c r="B55" s="9">
        <f t="shared" si="4"/>
        <v>0.01170881801620596</v>
      </c>
      <c r="C55" s="9">
        <f t="shared" si="4"/>
        <v>0.014095328694668324</v>
      </c>
      <c r="D55" s="9">
        <f t="shared" si="4"/>
        <v>0.001555493567212075</v>
      </c>
      <c r="E55" s="9">
        <f t="shared" si="4"/>
        <v>0.0059201090788642205</v>
      </c>
      <c r="F55" s="9">
        <f t="shared" si="4"/>
        <v>0.004627415794697109</v>
      </c>
      <c r="G55" s="9">
        <f t="shared" si="4"/>
        <v>0.006087022772149535</v>
      </c>
      <c r="H55" s="10">
        <f t="shared" si="5"/>
        <v>0.04399418792379722</v>
      </c>
    </row>
    <row r="56" spans="1:8" ht="12.75">
      <c r="A56" s="3" t="s">
        <v>14</v>
      </c>
      <c r="B56" s="9">
        <f t="shared" si="4"/>
        <v>0.1259396169009162</v>
      </c>
      <c r="C56" s="9">
        <f t="shared" si="4"/>
        <v>0.15160883818008386</v>
      </c>
      <c r="D56" s="9">
        <f t="shared" si="4"/>
        <v>0.016730831726600337</v>
      </c>
      <c r="E56" s="9">
        <f t="shared" si="4"/>
        <v>0.06367647600055425</v>
      </c>
      <c r="F56" s="9">
        <f t="shared" si="4"/>
        <v>0.04977231447433844</v>
      </c>
      <c r="G56" s="9">
        <f t="shared" si="4"/>
        <v>0.06547179356025794</v>
      </c>
      <c r="H56" s="10">
        <f t="shared" si="5"/>
        <v>0.47319987084275106</v>
      </c>
    </row>
    <row r="57" spans="2:8" ht="12.75">
      <c r="B57" s="10">
        <f>SUM(B49:B56)</f>
        <v>0.26614465611882465</v>
      </c>
      <c r="C57" s="10">
        <f aca="true" t="shared" si="6" ref="C57:H57">SUM(C49:C56)</f>
        <v>0.3203907006780755</v>
      </c>
      <c r="D57" s="10">
        <f t="shared" si="6"/>
        <v>0.03535679690022603</v>
      </c>
      <c r="E57" s="10">
        <f t="shared" si="6"/>
        <v>0.13456570875040363</v>
      </c>
      <c r="F57" s="10">
        <f t="shared" si="6"/>
        <v>0.10518243461414271</v>
      </c>
      <c r="G57" s="10">
        <f t="shared" si="6"/>
        <v>0.13835970293832742</v>
      </c>
      <c r="H57" s="10">
        <f t="shared" si="6"/>
        <v>1</v>
      </c>
    </row>
    <row r="59" spans="1:7" ht="13.5" thickBot="1">
      <c r="A59" s="1">
        <v>3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</row>
    <row r="60" spans="1:8" ht="13.5" thickTop="1">
      <c r="A60" s="3" t="s">
        <v>7</v>
      </c>
      <c r="B60" s="11">
        <f aca="true" t="shared" si="7" ref="B60:G67">B49*$H$33</f>
        <v>94.21520826606393</v>
      </c>
      <c r="C60" s="11">
        <f t="shared" si="7"/>
        <v>113.41830804003877</v>
      </c>
      <c r="D60" s="11">
        <f t="shared" si="7"/>
        <v>12.516306102680016</v>
      </c>
      <c r="E60" s="11">
        <f t="shared" si="7"/>
        <v>47.63626089764288</v>
      </c>
      <c r="F60" s="11">
        <f t="shared" si="7"/>
        <v>37.23458185340652</v>
      </c>
      <c r="G60" s="11">
        <f t="shared" si="7"/>
        <v>48.9793348401679</v>
      </c>
      <c r="H60" s="12">
        <f>SUM(B60:G60)</f>
        <v>354</v>
      </c>
    </row>
    <row r="61" spans="1:8" ht="12.75">
      <c r="A61" s="3" t="s">
        <v>8</v>
      </c>
      <c r="B61" s="11">
        <f t="shared" si="7"/>
        <v>115.77292541168872</v>
      </c>
      <c r="C61" s="11">
        <f t="shared" si="7"/>
        <v>139.36995479496287</v>
      </c>
      <c r="D61" s="11">
        <f t="shared" si="7"/>
        <v>15.380206651598323</v>
      </c>
      <c r="E61" s="11">
        <f t="shared" si="7"/>
        <v>58.53608330642557</v>
      </c>
      <c r="F61" s="11">
        <f t="shared" si="7"/>
        <v>45.75435905715208</v>
      </c>
      <c r="G61" s="11">
        <f t="shared" si="7"/>
        <v>60.18647077817243</v>
      </c>
      <c r="H61" s="12">
        <f aca="true" t="shared" si="8" ref="H61:H67">SUM(B61:G61)</f>
        <v>434.99999999999994</v>
      </c>
    </row>
    <row r="62" spans="1:8" ht="12.75">
      <c r="A62" s="3" t="s">
        <v>9</v>
      </c>
      <c r="B62" s="11">
        <f t="shared" si="7"/>
        <v>185.23668065870197</v>
      </c>
      <c r="C62" s="11">
        <f t="shared" si="7"/>
        <v>222.9919276719406</v>
      </c>
      <c r="D62" s="11">
        <f t="shared" si="7"/>
        <v>24.608330642557313</v>
      </c>
      <c r="E62" s="11">
        <f t="shared" si="7"/>
        <v>93.6577332902809</v>
      </c>
      <c r="F62" s="11">
        <f t="shared" si="7"/>
        <v>73.20697449144333</v>
      </c>
      <c r="G62" s="11">
        <f t="shared" si="7"/>
        <v>96.29835324507589</v>
      </c>
      <c r="H62" s="12">
        <f t="shared" si="8"/>
        <v>696</v>
      </c>
    </row>
    <row r="63" spans="1:8" ht="12.75">
      <c r="A63" s="3" t="s">
        <v>10</v>
      </c>
      <c r="B63" s="11">
        <f t="shared" si="7"/>
        <v>334.80997739748136</v>
      </c>
      <c r="C63" s="11">
        <f t="shared" si="7"/>
        <v>403.051501453019</v>
      </c>
      <c r="D63" s="11">
        <f t="shared" si="7"/>
        <v>44.47885050048434</v>
      </c>
      <c r="E63" s="11">
        <f t="shared" si="7"/>
        <v>169.28366160800772</v>
      </c>
      <c r="F63" s="11">
        <f t="shared" si="7"/>
        <v>132.31950274459152</v>
      </c>
      <c r="G63" s="11">
        <f t="shared" si="7"/>
        <v>174.05650629641588</v>
      </c>
      <c r="H63" s="12">
        <f t="shared" si="8"/>
        <v>1257.9999999999998</v>
      </c>
    </row>
    <row r="64" spans="1:8" ht="12.75">
      <c r="A64" s="3" t="s">
        <v>11</v>
      </c>
      <c r="B64" s="11">
        <f t="shared" si="7"/>
        <v>493.96448175653853</v>
      </c>
      <c r="C64" s="11">
        <f t="shared" si="7"/>
        <v>594.6451404585083</v>
      </c>
      <c r="D64" s="11">
        <f t="shared" si="7"/>
        <v>65.6222150468195</v>
      </c>
      <c r="E64" s="11">
        <f t="shared" si="7"/>
        <v>249.75395544074908</v>
      </c>
      <c r="F64" s="11">
        <f t="shared" si="7"/>
        <v>195.2185986438489</v>
      </c>
      <c r="G64" s="11">
        <f t="shared" si="7"/>
        <v>256.7956086535357</v>
      </c>
      <c r="H64" s="12">
        <f t="shared" si="8"/>
        <v>1856</v>
      </c>
    </row>
    <row r="65" spans="1:8" ht="12.75">
      <c r="A65" s="3" t="s">
        <v>12</v>
      </c>
      <c r="B65" s="11">
        <f t="shared" si="7"/>
        <v>367.8119147562157</v>
      </c>
      <c r="C65" s="11">
        <f t="shared" si="7"/>
        <v>442.77994833710045</v>
      </c>
      <c r="D65" s="11">
        <f t="shared" si="7"/>
        <v>48.863093316112376</v>
      </c>
      <c r="E65" s="11">
        <f t="shared" si="7"/>
        <v>185.9698094930578</v>
      </c>
      <c r="F65" s="11">
        <f t="shared" si="7"/>
        <v>145.36212463674522</v>
      </c>
      <c r="G65" s="11">
        <f t="shared" si="7"/>
        <v>191.2131094607685</v>
      </c>
      <c r="H65" s="12">
        <f t="shared" si="8"/>
        <v>1381.9999999999998</v>
      </c>
    </row>
    <row r="66" spans="1:8" ht="12.75">
      <c r="A66" s="3" t="s">
        <v>13</v>
      </c>
      <c r="B66" s="11">
        <f t="shared" si="7"/>
        <v>145.04883758475944</v>
      </c>
      <c r="C66" s="11">
        <f t="shared" si="7"/>
        <v>174.6129318695512</v>
      </c>
      <c r="D66" s="11">
        <f t="shared" si="7"/>
        <v>19.269454310623185</v>
      </c>
      <c r="E66" s="11">
        <f t="shared" si="7"/>
        <v>73.33831126896996</v>
      </c>
      <c r="F66" s="11">
        <f t="shared" si="7"/>
        <v>57.32442686470778</v>
      </c>
      <c r="G66" s="11">
        <f t="shared" si="7"/>
        <v>75.40603810138845</v>
      </c>
      <c r="H66" s="12">
        <f t="shared" si="8"/>
        <v>545</v>
      </c>
    </row>
    <row r="67" spans="1:8" ht="12.75">
      <c r="A67" s="3" t="s">
        <v>14</v>
      </c>
      <c r="B67" s="11">
        <f t="shared" si="7"/>
        <v>1560.13997416855</v>
      </c>
      <c r="C67" s="11">
        <f t="shared" si="7"/>
        <v>1878.130287374879</v>
      </c>
      <c r="D67" s="11">
        <f t="shared" si="7"/>
        <v>207.26154342912497</v>
      </c>
      <c r="E67" s="11">
        <f t="shared" si="7"/>
        <v>788.8241846948661</v>
      </c>
      <c r="F67" s="11">
        <f t="shared" si="7"/>
        <v>616.5794317081046</v>
      </c>
      <c r="G67" s="11">
        <f t="shared" si="7"/>
        <v>811.0645786244753</v>
      </c>
      <c r="H67" s="12">
        <f t="shared" si="8"/>
        <v>5862</v>
      </c>
    </row>
    <row r="68" spans="2:8" ht="12.75">
      <c r="B68" s="12">
        <f aca="true" t="shared" si="9" ref="B68:H68">SUM(B60:B67)</f>
        <v>3296.9999999999995</v>
      </c>
      <c r="C68" s="12">
        <f t="shared" si="9"/>
        <v>3969</v>
      </c>
      <c r="D68" s="12">
        <f t="shared" si="9"/>
        <v>438.00000000000006</v>
      </c>
      <c r="E68" s="12">
        <f t="shared" si="9"/>
        <v>1667</v>
      </c>
      <c r="F68" s="12">
        <f t="shared" si="9"/>
        <v>1303</v>
      </c>
      <c r="G68" s="12">
        <f t="shared" si="9"/>
        <v>1714</v>
      </c>
      <c r="H68" s="12">
        <f t="shared" si="9"/>
        <v>12388</v>
      </c>
    </row>
    <row r="70" spans="1:7" ht="13.5" thickBot="1">
      <c r="A70" s="1">
        <v>4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6</v>
      </c>
    </row>
    <row r="71" spans="1:8" ht="13.5" thickTop="1">
      <c r="A71" s="3" t="s">
        <v>7</v>
      </c>
      <c r="B71" s="11">
        <f aca="true" t="shared" si="10" ref="B71:G78">((B25-B60)^2)/B60</f>
        <v>0.033810693540375504</v>
      </c>
      <c r="C71" s="11">
        <f t="shared" si="10"/>
        <v>0.18508388617967106</v>
      </c>
      <c r="D71" s="11">
        <f t="shared" si="10"/>
        <v>8.835889210282627</v>
      </c>
      <c r="E71" s="11">
        <f t="shared" si="10"/>
        <v>11.459008212586674</v>
      </c>
      <c r="F71" s="11">
        <f t="shared" si="10"/>
        <v>4.376466508981883</v>
      </c>
      <c r="G71" s="11">
        <f t="shared" si="10"/>
        <v>20.87978246656138</v>
      </c>
      <c r="H71" s="12">
        <f>SUM(B71:G71)</f>
        <v>45.77004097813261</v>
      </c>
    </row>
    <row r="72" spans="1:8" ht="12.75">
      <c r="A72" s="3" t="s">
        <v>8</v>
      </c>
      <c r="B72" s="11">
        <f t="shared" si="10"/>
        <v>0.3349354591369526</v>
      </c>
      <c r="C72" s="11">
        <f t="shared" si="10"/>
        <v>0.08148524792736504</v>
      </c>
      <c r="D72" s="11">
        <f t="shared" si="10"/>
        <v>1.2474611522019015</v>
      </c>
      <c r="E72" s="11">
        <f t="shared" si="10"/>
        <v>5.210262953254833</v>
      </c>
      <c r="F72" s="11">
        <f t="shared" si="10"/>
        <v>0.2302334760439419</v>
      </c>
      <c r="G72" s="11">
        <f t="shared" si="10"/>
        <v>6.116335717348113</v>
      </c>
      <c r="H72" s="12">
        <f aca="true" t="shared" si="11" ref="H72:H78">SUM(B72:G72)</f>
        <v>13.220714005913106</v>
      </c>
    </row>
    <row r="73" spans="1:8" ht="12.75">
      <c r="A73" s="3" t="s">
        <v>9</v>
      </c>
      <c r="B73" s="11">
        <f t="shared" si="10"/>
        <v>0.32536281140784284</v>
      </c>
      <c r="C73" s="11">
        <f t="shared" si="10"/>
        <v>6.818051395163384</v>
      </c>
      <c r="D73" s="11">
        <f t="shared" si="10"/>
        <v>99.1345994716131</v>
      </c>
      <c r="E73" s="11">
        <f t="shared" si="10"/>
        <v>10.035440507458162</v>
      </c>
      <c r="F73" s="11">
        <f t="shared" si="10"/>
        <v>12.124860713336222</v>
      </c>
      <c r="G73" s="11">
        <f t="shared" si="10"/>
        <v>3.1073534999076267</v>
      </c>
      <c r="H73" s="12">
        <f t="shared" si="11"/>
        <v>131.54566839888633</v>
      </c>
    </row>
    <row r="74" spans="1:8" ht="12.75">
      <c r="A74" s="3" t="s">
        <v>10</v>
      </c>
      <c r="B74" s="11">
        <f t="shared" si="10"/>
        <v>1.8952160376095568</v>
      </c>
      <c r="C74" s="11">
        <f t="shared" si="10"/>
        <v>3.5923864756967814</v>
      </c>
      <c r="D74" s="11">
        <f t="shared" si="10"/>
        <v>7.7122716734703785</v>
      </c>
      <c r="E74" s="11">
        <f t="shared" si="10"/>
        <v>3.4834798319623146</v>
      </c>
      <c r="F74" s="11">
        <f t="shared" si="10"/>
        <v>0.569462785441386</v>
      </c>
      <c r="G74" s="11">
        <f t="shared" si="10"/>
        <v>0.5680515433582105</v>
      </c>
      <c r="H74" s="12">
        <f t="shared" si="11"/>
        <v>17.820868347538628</v>
      </c>
    </row>
    <row r="75" spans="1:8" ht="12.75">
      <c r="A75" s="3" t="s">
        <v>11</v>
      </c>
      <c r="B75" s="11">
        <f t="shared" si="10"/>
        <v>0.5875096136291525</v>
      </c>
      <c r="C75" s="11">
        <f t="shared" si="10"/>
        <v>0.004551432348600473</v>
      </c>
      <c r="D75" s="11">
        <f t="shared" si="10"/>
        <v>1.132887578704246</v>
      </c>
      <c r="E75" s="11">
        <f t="shared" si="10"/>
        <v>4.295513939394203</v>
      </c>
      <c r="F75" s="11">
        <f t="shared" si="10"/>
        <v>2.7615366913255364</v>
      </c>
      <c r="G75" s="11">
        <f t="shared" si="10"/>
        <v>9.428012186308383</v>
      </c>
      <c r="H75" s="12">
        <f t="shared" si="11"/>
        <v>18.210011441710122</v>
      </c>
    </row>
    <row r="76" spans="1:8" ht="12.75">
      <c r="A76" s="3" t="s">
        <v>12</v>
      </c>
      <c r="B76" s="11">
        <f t="shared" si="10"/>
        <v>0.8032101802449932</v>
      </c>
      <c r="C76" s="11">
        <f t="shared" si="10"/>
        <v>0.45668253509434975</v>
      </c>
      <c r="D76" s="11">
        <f t="shared" si="10"/>
        <v>0.9639596404784855</v>
      </c>
      <c r="E76" s="11">
        <f t="shared" si="10"/>
        <v>0.7704279511317399</v>
      </c>
      <c r="F76" s="11">
        <f t="shared" si="10"/>
        <v>11.769402509360246</v>
      </c>
      <c r="G76" s="11">
        <f t="shared" si="10"/>
        <v>4.333829773777718</v>
      </c>
      <c r="H76" s="12">
        <f t="shared" si="11"/>
        <v>19.097512590087533</v>
      </c>
    </row>
    <row r="77" spans="1:8" ht="12.75">
      <c r="A77" s="3" t="s">
        <v>13</v>
      </c>
      <c r="B77" s="11">
        <f t="shared" si="10"/>
        <v>0.8268108882630475</v>
      </c>
      <c r="C77" s="11">
        <f t="shared" si="10"/>
        <v>0.6178877084956558</v>
      </c>
      <c r="D77" s="11">
        <f t="shared" si="10"/>
        <v>6.5907730655978405</v>
      </c>
      <c r="E77" s="11">
        <f t="shared" si="10"/>
        <v>0.25663182504224147</v>
      </c>
      <c r="F77" s="11">
        <f t="shared" si="10"/>
        <v>4.096649047813811</v>
      </c>
      <c r="G77" s="11">
        <f t="shared" si="10"/>
        <v>1.2206463464935098</v>
      </c>
      <c r="H77" s="12">
        <f t="shared" si="11"/>
        <v>13.609398881706106</v>
      </c>
    </row>
    <row r="78" spans="1:8" ht="12.75">
      <c r="A78" s="3" t="s">
        <v>14</v>
      </c>
      <c r="B78" s="11">
        <f t="shared" si="10"/>
        <v>4.756044504091932</v>
      </c>
      <c r="C78" s="11">
        <f t="shared" si="10"/>
        <v>1.4882921232103858</v>
      </c>
      <c r="D78" s="11">
        <f t="shared" si="10"/>
        <v>3.3275283579833785</v>
      </c>
      <c r="E78" s="11">
        <f t="shared" si="10"/>
        <v>5.059661857365935</v>
      </c>
      <c r="F78" s="11">
        <f t="shared" si="10"/>
        <v>1.0480487331417148</v>
      </c>
      <c r="G78" s="11">
        <f t="shared" si="10"/>
        <v>1.0415320220875133</v>
      </c>
      <c r="H78" s="12">
        <f t="shared" si="11"/>
        <v>16.72110759788086</v>
      </c>
    </row>
    <row r="79" spans="2:8" ht="12.75">
      <c r="B79" s="12">
        <f aca="true" t="shared" si="12" ref="B79:G79">SUM(B71:B78)</f>
        <v>9.562900187923852</v>
      </c>
      <c r="C79" s="12">
        <f t="shared" si="12"/>
        <v>13.244420804116194</v>
      </c>
      <c r="D79" s="12">
        <f t="shared" si="12"/>
        <v>128.94537015033197</v>
      </c>
      <c r="E79" s="12">
        <f t="shared" si="12"/>
        <v>40.570427078196104</v>
      </c>
      <c r="F79" s="12">
        <f t="shared" si="12"/>
        <v>36.97666046544474</v>
      </c>
      <c r="G79" s="12">
        <f t="shared" si="12"/>
        <v>46.69554355584246</v>
      </c>
      <c r="H79" s="12">
        <f>SUM(B71:G78)</f>
        <v>275.9953222418554</v>
      </c>
    </row>
    <row r="81" spans="1:3" ht="13.5" thickBot="1">
      <c r="A81" s="1">
        <v>5</v>
      </c>
      <c r="B81" s="13" t="s">
        <v>23</v>
      </c>
      <c r="C81" s="14">
        <f>H79</f>
        <v>275.9953222418554</v>
      </c>
    </row>
    <row r="82" ht="13.5" thickTop="1">
      <c r="C82" s="15"/>
    </row>
    <row r="83" ht="12.75">
      <c r="C83" s="15"/>
    </row>
    <row r="84" spans="1:3" ht="13.5" thickBot="1">
      <c r="A84" s="1">
        <v>6</v>
      </c>
      <c r="B84" s="13" t="s">
        <v>24</v>
      </c>
      <c r="C84" s="14">
        <v>35</v>
      </c>
    </row>
    <row r="85" spans="1:5" ht="15.75" thickTop="1">
      <c r="A85" s="16"/>
      <c r="B85" s="13" t="s">
        <v>25</v>
      </c>
      <c r="C85" s="14">
        <f>CHIINV(0.05,C84)</f>
        <v>49.801849583107625</v>
      </c>
      <c r="D85" s="17" t="s">
        <v>26</v>
      </c>
      <c r="E85" s="18">
        <f>CHIDIST(H79,C84)</f>
        <v>3.150917318575725E-39</v>
      </c>
    </row>
    <row r="86" spans="1:3" ht="12.75">
      <c r="A86" s="16"/>
      <c r="B86" s="13"/>
      <c r="C86" s="15"/>
    </row>
    <row r="87" spans="1:3" ht="12.75">
      <c r="A87" s="16"/>
      <c r="B87" s="13"/>
      <c r="C87" s="15"/>
    </row>
    <row r="88" ht="12.75">
      <c r="C88" s="19"/>
    </row>
    <row r="89" spans="1:5" ht="13.5" thickBot="1">
      <c r="A89" s="1">
        <v>7</v>
      </c>
      <c r="B89" s="13" t="s">
        <v>27</v>
      </c>
      <c r="C89" s="20" t="s">
        <v>28</v>
      </c>
      <c r="D89" s="21"/>
      <c r="E89" s="21"/>
    </row>
    <row r="90" ht="13.5" thickTop="1"/>
    <row r="91" spans="2:8" ht="12.75">
      <c r="B91" s="22" t="s">
        <v>29</v>
      </c>
      <c r="C91" s="22"/>
      <c r="D91" s="22"/>
      <c r="E91" s="22"/>
      <c r="F91" s="22"/>
      <c r="G91" s="22"/>
      <c r="H91" s="22"/>
    </row>
    <row r="92" spans="2:8" ht="12.75">
      <c r="B92" s="22"/>
      <c r="C92" s="22"/>
      <c r="D92" s="22"/>
      <c r="E92" s="22"/>
      <c r="F92" s="22"/>
      <c r="G92" s="22"/>
      <c r="H92" s="22"/>
    </row>
    <row r="93" spans="2:8" ht="12.75">
      <c r="B93" s="22"/>
      <c r="C93" s="22"/>
      <c r="D93" s="22"/>
      <c r="E93" s="22"/>
      <c r="F93" s="22"/>
      <c r="G93" s="22"/>
      <c r="H93" s="22"/>
    </row>
    <row r="94" spans="2:8" ht="12.75">
      <c r="B94" s="22"/>
      <c r="C94" s="22"/>
      <c r="D94" s="22"/>
      <c r="E94" s="22"/>
      <c r="F94" s="22"/>
      <c r="G94" s="22"/>
      <c r="H94" s="22"/>
    </row>
    <row r="95" spans="2:8" ht="12.75">
      <c r="B95" s="22"/>
      <c r="C95" s="22"/>
      <c r="D95" s="22"/>
      <c r="E95" s="22"/>
      <c r="F95" s="22"/>
      <c r="G95" s="22"/>
      <c r="H95" s="22"/>
    </row>
    <row r="96" spans="2:8" ht="12.75">
      <c r="B96" s="22"/>
      <c r="C96" s="22"/>
      <c r="D96" s="22"/>
      <c r="E96" s="22"/>
      <c r="F96" s="22"/>
      <c r="G96" s="22"/>
      <c r="H96" s="22"/>
    </row>
    <row r="97" spans="2:8" ht="12.75">
      <c r="B97" s="22"/>
      <c r="C97" s="22"/>
      <c r="D97" s="22"/>
      <c r="E97" s="22"/>
      <c r="F97" s="22"/>
      <c r="G97" s="22"/>
      <c r="H97" s="22"/>
    </row>
  </sheetData>
  <sheetProtection/>
  <mergeCells count="1">
    <mergeCell ref="B91:H9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AHANE</dc:creator>
  <cp:keywords/>
  <dc:description/>
  <cp:lastModifiedBy>K AHANE</cp:lastModifiedBy>
  <dcterms:created xsi:type="dcterms:W3CDTF">2010-11-14T21:58:51Z</dcterms:created>
  <dcterms:modified xsi:type="dcterms:W3CDTF">2010-11-14T22:12:13Z</dcterms:modified>
  <cp:category/>
  <cp:version/>
  <cp:contentType/>
  <cp:contentStatus/>
</cp:coreProperties>
</file>